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KIGJS/Cesta Cerklje - Črešnjice/RD/Popisi iz projekta/"/>
    </mc:Choice>
  </mc:AlternateContent>
  <xr:revisionPtr revIDLastSave="24" documentId="8_{3262A8B9-58B1-446D-AA2F-E57B7412148E}" xr6:coauthVersionLast="47" xr6:coauthVersionMax="47" xr10:uidLastSave="{14A88606-19DD-4A20-8521-902B5AA875D9}"/>
  <bookViews>
    <workbookView xWindow="-120" yWindow="-120" windowWidth="25440" windowHeight="15390" xr2:uid="{00000000-000D-0000-FFFF-FFFF00000000}"/>
  </bookViews>
  <sheets>
    <sheet name="Rekapitulacija" sheetId="8" r:id="rId1"/>
    <sheet name="Črešnjice 2 faza" sheetId="2" r:id="rId2"/>
    <sheet name="Črešnjice 3 faza" sheetId="3" r:id="rId3"/>
    <sheet name="Hišni priključki" sheetId="6" r:id="rId4"/>
  </sheets>
  <definedNames>
    <definedName name="_xlnm.Print_Area" localSheetId="1">#N/A</definedName>
    <definedName name="_xlnm.Print_Area" localSheetId="2">#N/A</definedName>
    <definedName name="_xlnm.Print_Area" localSheetId="3">#N/A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43" i="2" l="1"/>
  <c r="F281" i="2" s="1"/>
  <c r="F146" i="3"/>
  <c r="F25" i="8"/>
  <c r="K62" i="6"/>
  <c r="K59" i="6"/>
  <c r="K64" i="6" s="1"/>
  <c r="F29" i="8" s="1"/>
  <c r="K56" i="6"/>
  <c r="K55" i="6"/>
  <c r="K52" i="6"/>
  <c r="K49" i="6"/>
  <c r="G43" i="6"/>
  <c r="G46" i="6"/>
  <c r="K46" i="6"/>
  <c r="K40" i="6"/>
  <c r="K38" i="6"/>
  <c r="C35" i="6"/>
  <c r="K43" i="6"/>
  <c r="F240" i="2"/>
  <c r="A231" i="2"/>
  <c r="A233" i="2"/>
  <c r="A235" i="2"/>
  <c r="A237" i="2"/>
  <c r="F235" i="2"/>
  <c r="F233" i="2"/>
  <c r="F231" i="2"/>
  <c r="F187" i="3"/>
  <c r="F182" i="3"/>
  <c r="B178" i="3"/>
  <c r="B177" i="3"/>
  <c r="B176" i="3"/>
  <c r="B175" i="3"/>
  <c r="B174" i="3"/>
  <c r="B173" i="3"/>
  <c r="B172" i="3"/>
  <c r="B171" i="3"/>
  <c r="F168" i="3"/>
  <c r="A164" i="3"/>
  <c r="F161" i="3"/>
  <c r="F164" i="3" s="1"/>
  <c r="F178" i="3" s="1"/>
  <c r="A161" i="3"/>
  <c r="F159" i="3"/>
  <c r="A154" i="3"/>
  <c r="F151" i="3"/>
  <c r="F154" i="3" s="1"/>
  <c r="F177" i="3" s="1"/>
  <c r="A146" i="3"/>
  <c r="F143" i="3"/>
  <c r="A142" i="3"/>
  <c r="F140" i="3"/>
  <c r="F176" i="3"/>
  <c r="A135" i="3"/>
  <c r="F132" i="3"/>
  <c r="F129" i="3"/>
  <c r="A128" i="3"/>
  <c r="A131" i="3"/>
  <c r="F126" i="3"/>
  <c r="F135" i="3" s="1"/>
  <c r="F175" i="3" s="1"/>
  <c r="A121" i="3"/>
  <c r="F118" i="3"/>
  <c r="F121" i="3"/>
  <c r="F174" i="3" s="1"/>
  <c r="A118" i="3"/>
  <c r="F116" i="3"/>
  <c r="A110" i="3"/>
  <c r="F107" i="3"/>
  <c r="F105" i="3"/>
  <c r="F103" i="3"/>
  <c r="F101" i="3"/>
  <c r="F99" i="3"/>
  <c r="F97" i="3"/>
  <c r="F95" i="3"/>
  <c r="F93" i="3"/>
  <c r="F110" i="3" s="1"/>
  <c r="F173" i="3" s="1"/>
  <c r="A93" i="3"/>
  <c r="A95" i="3"/>
  <c r="A97" i="3"/>
  <c r="A99" i="3"/>
  <c r="A101" i="3"/>
  <c r="F91" i="3"/>
  <c r="A82" i="3"/>
  <c r="F79" i="3"/>
  <c r="F82" i="3" s="1"/>
  <c r="F172" i="3" s="1"/>
  <c r="A79" i="3"/>
  <c r="F77" i="3"/>
  <c r="A72" i="3"/>
  <c r="F69" i="3"/>
  <c r="F67" i="3"/>
  <c r="F65" i="3"/>
  <c r="F63" i="3"/>
  <c r="F61" i="3"/>
  <c r="F59" i="3"/>
  <c r="F57" i="3"/>
  <c r="A57" i="3"/>
  <c r="A59" i="3"/>
  <c r="A61" i="3"/>
  <c r="A63" i="3"/>
  <c r="A65" i="3"/>
  <c r="A67" i="3"/>
  <c r="A69" i="3"/>
  <c r="F55" i="3"/>
  <c r="F201" i="2"/>
  <c r="F199" i="2"/>
  <c r="F253" i="2"/>
  <c r="F292" i="2"/>
  <c r="F287" i="2"/>
  <c r="B283" i="2"/>
  <c r="B282" i="2"/>
  <c r="B281" i="2"/>
  <c r="B280" i="2"/>
  <c r="B279" i="2"/>
  <c r="B278" i="2"/>
  <c r="B277" i="2"/>
  <c r="B276" i="2"/>
  <c r="B275" i="2"/>
  <c r="B274" i="2"/>
  <c r="B273" i="2"/>
  <c r="F270" i="2"/>
  <c r="A266" i="2"/>
  <c r="F263" i="2"/>
  <c r="F266" i="2"/>
  <c r="F283" i="2"/>
  <c r="A263" i="2"/>
  <c r="F261" i="2"/>
  <c r="A256" i="2"/>
  <c r="F252" i="2"/>
  <c r="F256" i="2" s="1"/>
  <c r="F282" i="2" s="1"/>
  <c r="F251" i="2"/>
  <c r="A250" i="2"/>
  <c r="F248" i="2"/>
  <c r="A243" i="2"/>
  <c r="F239" i="2"/>
  <c r="F238" i="2"/>
  <c r="F229" i="2"/>
  <c r="A224" i="2"/>
  <c r="F221" i="2"/>
  <c r="H217" i="2"/>
  <c r="F217" i="2"/>
  <c r="F215" i="2"/>
  <c r="F213" i="2"/>
  <c r="H211" i="2"/>
  <c r="F211" i="2"/>
  <c r="D209" i="2"/>
  <c r="F209" i="2"/>
  <c r="F207" i="2"/>
  <c r="F205" i="2"/>
  <c r="F203" i="2"/>
  <c r="F197" i="2"/>
  <c r="F194" i="2"/>
  <c r="F191" i="2"/>
  <c r="F190" i="2"/>
  <c r="F187" i="2"/>
  <c r="H185" i="2"/>
  <c r="F185" i="2"/>
  <c r="H183" i="2"/>
  <c r="F183" i="2"/>
  <c r="H181" i="2"/>
  <c r="F181" i="2"/>
  <c r="A181" i="2"/>
  <c r="A183" i="2"/>
  <c r="A185" i="2"/>
  <c r="A187" i="2"/>
  <c r="A189" i="2"/>
  <c r="A193" i="2"/>
  <c r="A196" i="2"/>
  <c r="A199" i="2"/>
  <c r="A201" i="2"/>
  <c r="A203" i="2"/>
  <c r="A205" i="2"/>
  <c r="A207" i="2"/>
  <c r="A209" i="2"/>
  <c r="A211" i="2"/>
  <c r="A213" i="2"/>
  <c r="A215" i="2"/>
  <c r="A217" i="2"/>
  <c r="A221" i="2"/>
  <c r="H179" i="2"/>
  <c r="F179" i="2"/>
  <c r="A173" i="2"/>
  <c r="F170" i="2"/>
  <c r="F167" i="2"/>
  <c r="F164" i="2"/>
  <c r="F173" i="2" s="1"/>
  <c r="F279" i="2" s="1"/>
  <c r="A166" i="2"/>
  <c r="A169" i="2"/>
  <c r="A158" i="2"/>
  <c r="F155" i="2"/>
  <c r="F154" i="2"/>
  <c r="F158" i="2" s="1"/>
  <c r="F278" i="2" s="1"/>
  <c r="A148" i="2"/>
  <c r="F145" i="2"/>
  <c r="F143" i="2"/>
  <c r="F148" i="2" s="1"/>
  <c r="F277" i="2" s="1"/>
  <c r="F140" i="2"/>
  <c r="F137" i="2"/>
  <c r="A136" i="2"/>
  <c r="A139" i="2"/>
  <c r="F134" i="2"/>
  <c r="A129" i="2"/>
  <c r="F126" i="2"/>
  <c r="A126" i="2"/>
  <c r="F124" i="2"/>
  <c r="F123" i="2"/>
  <c r="F129" i="2" s="1"/>
  <c r="F276" i="2" s="1"/>
  <c r="A117" i="2"/>
  <c r="F114" i="2"/>
  <c r="F112" i="2"/>
  <c r="F110" i="2"/>
  <c r="F108" i="2"/>
  <c r="F106" i="2"/>
  <c r="F104" i="2"/>
  <c r="F102" i="2"/>
  <c r="F100" i="2"/>
  <c r="F98" i="2"/>
  <c r="A98" i="2"/>
  <c r="A100" i="2"/>
  <c r="F96" i="2"/>
  <c r="A87" i="2"/>
  <c r="F84" i="2"/>
  <c r="A84" i="2"/>
  <c r="F82" i="2"/>
  <c r="F87" i="2" s="1"/>
  <c r="F274" i="2" s="1"/>
  <c r="A77" i="2"/>
  <c r="F74" i="2"/>
  <c r="F72" i="2"/>
  <c r="F70" i="2"/>
  <c r="F68" i="2"/>
  <c r="F66" i="2"/>
  <c r="F64" i="2"/>
  <c r="F62" i="2"/>
  <c r="F60" i="2"/>
  <c r="F58" i="2"/>
  <c r="A58" i="2"/>
  <c r="A60" i="2"/>
  <c r="A62" i="2"/>
  <c r="A64" i="2"/>
  <c r="A66" i="2"/>
  <c r="F56" i="2"/>
  <c r="F77" i="2" s="1"/>
  <c r="F273" i="2" s="1"/>
  <c r="F72" i="3"/>
  <c r="F171" i="3" s="1"/>
  <c r="A103" i="3"/>
  <c r="A105" i="3"/>
  <c r="A107" i="3"/>
  <c r="A102" i="2"/>
  <c r="A104" i="2"/>
  <c r="A106" i="2"/>
  <c r="A108" i="2"/>
  <c r="A110" i="2"/>
  <c r="A145" i="2"/>
  <c r="A142" i="2"/>
  <c r="F224" i="2"/>
  <c r="F280" i="2" s="1"/>
  <c r="F117" i="2"/>
  <c r="F275" i="2" s="1"/>
  <c r="A68" i="2"/>
  <c r="A72" i="2"/>
  <c r="A112" i="2"/>
  <c r="A114" i="2"/>
  <c r="A74" i="2"/>
  <c r="A70" i="2"/>
  <c r="F284" i="2" l="1"/>
  <c r="F27" i="8" s="1"/>
  <c r="F30" i="8" s="1"/>
  <c r="F179" i="3"/>
  <c r="F28"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Tomaž Koretič</author>
  </authors>
  <commentList>
    <comment ref="A258" authorId="0" shapeId="0" xr:uid="{00000000-0006-0000-0100-000001000000}">
      <text>
        <r>
          <rPr>
            <b/>
            <sz val="9"/>
            <color indexed="81"/>
            <rFont val="Tahoma"/>
            <family val="2"/>
          </rPr>
          <t>Tomaž Koretič:</t>
        </r>
        <r>
          <rPr>
            <sz val="9"/>
            <color indexed="81"/>
            <rFont val="Tahoma"/>
            <family val="2"/>
          </rPr>
          <t xml:space="preserve">
</t>
        </r>
      </text>
    </comment>
  </commentList>
</comments>
</file>

<file path=xl/sharedStrings.xml><?xml version="1.0" encoding="utf-8"?>
<sst xmlns="http://schemas.openxmlformats.org/spreadsheetml/2006/main" count="593" uniqueCount="199">
  <si>
    <t>Izdelal:
Tomaž Koretič, d.i.g.</t>
  </si>
  <si>
    <t>Pred zasipom kanalizacijskih cevi izvesti preizkus kanalizacije in jaškov na propustnost, funkcionalnost in vodotesnost; v skladu z zakonom in veljavnimi predpisi (SIST EN 1610)</t>
  </si>
  <si>
    <t>Zakoličevanje trase kanalizacije in jaškov po situaciji in tabeli zakoličbenih točk</t>
  </si>
  <si>
    <t>Objekt:</t>
  </si>
  <si>
    <t>=========================================================================================</t>
  </si>
  <si>
    <t>E</t>
  </si>
  <si>
    <t>KOL</t>
  </si>
  <si>
    <t>CENA</t>
  </si>
  <si>
    <t>VREDNOST</t>
  </si>
  <si>
    <t xml:space="preserve"> </t>
  </si>
  <si>
    <t/>
  </si>
  <si>
    <t>kpl</t>
  </si>
  <si>
    <t>m3</t>
  </si>
  <si>
    <t>m2</t>
  </si>
  <si>
    <t>m1</t>
  </si>
  <si>
    <t>kos</t>
  </si>
  <si>
    <t>a</t>
  </si>
  <si>
    <t>b</t>
  </si>
  <si>
    <t>SKUPAJ (EUR):</t>
  </si>
  <si>
    <t>II. GEODETSKA DELA</t>
  </si>
  <si>
    <t>POPIS MATERIALA IN DEL S PROJEKTANTSKIM PREDRAČUNOM</t>
  </si>
  <si>
    <t>I. PRIPRAVLJALNA in ZAKLJUČNA DELA</t>
  </si>
  <si>
    <t>Strojno valjanje planuma spodnjega ustroja zemlje ter planiranje s točnostjo do +-3 cm in nosilnosti Ms=60 MPa.</t>
  </si>
  <si>
    <t>Ročni izkop zemlje za temelje robnikov,  s pravilnim odsekovanjem stranic in dna izkopa (obračun v raščenem stanju)</t>
  </si>
  <si>
    <t>Pobrizg gramoznega planuma oz.obst.asfalta, z bitumnom za asfaltni sloj, zaradi boljše povezave.</t>
  </si>
  <si>
    <t>ur</t>
  </si>
  <si>
    <t>Dobava in polaganje kanal. PVC UK cevi (obodne togosti SN8) na pripravljeno podlago s spajanjem (oglavek z utorom, gum. tesnilo), čiščenjem površine cevi, rezanjem in vsemi pom. deli in materiali in deli</t>
  </si>
  <si>
    <t>REKAPITULACIJA - gradbeni del</t>
  </si>
  <si>
    <t xml:space="preserve">Črpanje vode iz gradbenih jam v času gradnje. Obračun po dejanskih urah črpanja. Ocena </t>
  </si>
  <si>
    <t>Projektantski nadzor in spremljanje objekta med gradnjo (zunanja ureditev).</t>
  </si>
  <si>
    <t>Odvoz odvečnega materiala iz izkopov oziroma humusa na deponijo oddaljeno do 20 km oz. kmetijsko površino, po dogovoru z investitorjem oz. pristojnim občinskim upravnim organom. (ustrezen selekcioniran material iz izkopa se uporabi za nasipe)</t>
  </si>
  <si>
    <t>Stroški odvoza odvečnega - odpadnega zemeljskega materiala vključujejo odvoz na stalno deponijo v oddaljenosti do 20 km.</t>
  </si>
  <si>
    <t>III. ZEMELJSKA DELA</t>
  </si>
  <si>
    <t>IV. ZGORNJI USTROJ</t>
  </si>
  <si>
    <t>V. ASFALTERSKA DELA</t>
  </si>
  <si>
    <t>VI. ZIDARSKA DELA</t>
  </si>
  <si>
    <t>POSTAVKA</t>
  </si>
  <si>
    <t>Dobava in ročno polaganje ločilnega sloja "geotekstila" (kot npr. Tradimex, tip HATE TAPE 6G/110/SA) pod tlakovanimi in asfaltnimi površinami, skupaj z vsemi pomožnimi deli in prenosi do mesta vgraditve.</t>
  </si>
  <si>
    <t xml:space="preserve">Dobava in mehansko vgrajevanje tamponskega materiala 0/32 mm, zmes drobljenih kamnitih zrn, skupaj s komprimiranjem in planiranjem planuma +- 1 cm (obračun v zbitem stanju) </t>
  </si>
  <si>
    <t>- PVC DN 200 meteorna kanalizacija</t>
  </si>
  <si>
    <t>Izdelava vtočnih jaškov (požiralnikov) iz betonskih cevi DN 40cm,
h= 1.7 m, z rešetko 40/40 razreda obremenitve D 400, z betoniranjem dna z bet. C 16/20 ter vsemi pom. deli, napravo betona in malte, potrebnimi materiali in prenosi do mesta vgraditve</t>
  </si>
  <si>
    <t>Izdelava slepih jaškov iz betonskih cevi fi 40 cm, z betoniranjem dna z bet. C 16/20, izdelavo in montažo bet. pokrova oz. izdelava vertikalnih vtokov iz fazonskih kosov PVC cevi, vključno z vsemi pom. deli, napravo betona in malte, potrebnimi materiali in prenosi do mesta vgraditve</t>
  </si>
  <si>
    <t>Strojni odkop plodnih tal - humusa, povprečne deb. d=25 cm, z odrivom na začasno deponijo na gradbišču (obračun v raščenem stanju).</t>
  </si>
  <si>
    <t>Dobava, raznos in polaganje betonskih robnikov v betonski temelj iz betona C16/20, XC1, Dmax=16, S3,z zalivanjem stikov s cementno malto, skupaj z vsemi pomožnimi deli in prenosi. Polaganje v premi in krivini.</t>
  </si>
  <si>
    <r>
      <t>Opombe</t>
    </r>
    <r>
      <rPr>
        <i/>
        <sz val="9"/>
        <color indexed="8"/>
        <rFont val="Courier New CE"/>
        <family val="3"/>
        <charset val="238"/>
      </rPr>
      <t xml:space="preserve">: Lokacijo stalne deponije za odvoz odvečnega materiala iz izkopov določi izvajalec sam </t>
    </r>
  </si>
  <si>
    <t>Ob izvedbi širokega izkopa mora geomehanik prevzeti planum izkopa in potrditi projektiran sestav spodnjega ustroja.
Vse količine zemeljskih del, tamponov,.. so podane v raščenem oz. zbitem stanju
V tem načrtu je izkop upoštevan samo pod zunanjo ureditvijo.</t>
  </si>
  <si>
    <t>Humuziranje, frezanje, fino planiranje s točnostjo +- 3 cm, setev travne mešanice (4 kg/100 m2) ter valjanje in zagrabljanje v deb. 25 cm</t>
  </si>
  <si>
    <t>==========================================================================================</t>
  </si>
  <si>
    <t>- dimenzij 5/30/100 cm</t>
  </si>
  <si>
    <t>Dobava in vgrajevanje zasipnega materiala v plasteh po 20 cm z valjanjem
- zasip pod zelenicami (po predhodni odobritvi geomehanika se lahko uporabi selekcioniran material iz izkopa)</t>
  </si>
  <si>
    <t>Zakoličevanje objektov zunanje ureditve po situaciji zakoličbe, skupaj z vsemi pomožnimi deli, prenosi in materiali.
- raven teren</t>
  </si>
  <si>
    <t xml:space="preserve">Izvedba uradnega (certifikat) geodetskega posnetka izvedenih del (območje cca 0,50 ha), skupaj s komunalnim katastrom; za potrebe tehničnega pregleda in izvedbe PID načrtov </t>
  </si>
  <si>
    <t>- debeline 4 cm (asfaltni cesta)</t>
  </si>
  <si>
    <t>Zasip kanalizacijskih cevi s tamponom II, lahko tudi s selekcioniranim materialom iz izkopa, po potrditvi geomehanika, v plasteh po 20 cm s komprimiranjem in valjanjem (obračun v zbitem stanju)</t>
  </si>
  <si>
    <t xml:space="preserve">Izkop v zem. III. in IV. ktg za izvedbo spodnjega ustroja pod utrjenimi površinami, v kompletu z nakladanjem na prevozno sredstvo in odvozom na stalno deponijo do 20km daleč. (obračun v raščenem stanju). Izkop obstoječega tampona. Po pregledu in potrditvi geomehanika se lahko ustrezen material uporabi za izvedbo posteljice. </t>
  </si>
  <si>
    <t xml:space="preserve">Izkop v zem. III. in IV. ktg za izvedbo spodnjega ustroja pod utrjenimi površinami, v kompletu z nakladanjem na prevozno sredstvo in odvozom na stalno deponijo do 20km daleč. (obračun v raščenem stanju). </t>
  </si>
  <si>
    <t>- pod povoznimi površinami - asfalti
- deb.=20cm Ev2=100 Mpa</t>
  </si>
  <si>
    <t xml:space="preserve">Dobava in vgrajevanje asfalta v muldo, širine 50cm v enaki sestavi kot je cesta, skupaj z utrjevanjem in vsemi pomožnimi deli in prenosi do mesta vgradnje. </t>
  </si>
  <si>
    <t xml:space="preserve">Odvoz odvečnega materiala iz izkopa za  kanalizacijo na stalno deponijo odd. Do 10 km, skupaj z nakladanjem, zvračanjem in razstiranjem, meteorna 272m3, fekalna 201m3, tlačni vod 70m3 </t>
  </si>
  <si>
    <t>Dobava in polaganje drenažnih cevi na utrjeno tamponsko podlago deb.10 cm; komplet s spajanjem, zasutjem z gramoznimi kroglami cca 20-30 cm nad temenom in vsemi pomožnimi deli, materiali in prenosi, skupaj s poglobitvijo izkopa na določenih odsekih, npr stidren-rebraste cevi PEHD DN fi 110 mm s perforacijo  220st., obodne togosti SN 4 (drenaža tampona ob cesti)</t>
  </si>
  <si>
    <t>- dimenzij 15/25/100 cm</t>
  </si>
  <si>
    <t xml:space="preserve">Strojno rušenje obstoječih betonskih robnikov cestnih in vrtnih, nakladanje na prevozno sredstvo in odvoz na stalno deponijo do 20km daleč. </t>
  </si>
  <si>
    <t xml:space="preserve">Dobava in vgrajevanje obrabnega sloja AC 11 surf B 70/100 A3 na nosilni sloj asfalta </t>
  </si>
  <si>
    <t xml:space="preserve">Izdelava priključkov na revizijske,
vtočne jaške in druge obj. kanalizacije
skupaj s pripravo ležišča, zalivanjem
spoja s cem. malto 1:2, napravo malte
in prenosi do mesta vgraditve. </t>
  </si>
  <si>
    <t>Zasip kanalizacijskih cevi s prodnatim peščenim materialom granulacije do 20 mm v višini 30 cm nad temenom cevi z zbijanjem, meteorna 50m3, fekalna 50m3</t>
  </si>
  <si>
    <t xml:space="preserve">Demontaža obstoječih prometnih znakov, ogledal, informacijskih tabel na jeklenih stebričkih, geodetski posnetek njihove mikrolokacije, skupaj z rušenjem betonskega temelja, odvozom temelja na deponijo in deponiranje le teh na začasni deponiji na gradbišču. Po končani gradnji ponovna montaža obstoječih jeklenih cevi z betonskim temeljem ma lokacijo, enaki obstoječi. V primeru če se pri gradnji jeklen stebriček poškoduje se le ta nadomesti z novim. prometni znaki, informacijske table in ogledala se očistijo in montirajo obstoječi, ker so v dobrem stanju. Skupaj z vsemi pomožnimi deli in prenosi do mesta vgraditve.    </t>
  </si>
  <si>
    <t>Izdelava druge tankoslojne označbe na vozišču, z enokomponentno belo ali rumeno barvo, ročno</t>
  </si>
  <si>
    <t>IX. SIGNALIZACIJA</t>
  </si>
  <si>
    <t>X. HORTIKULTURA</t>
  </si>
  <si>
    <t>XI. ZAŠČITA OBSTOJEČIH KOMUNALNIH VODOV</t>
  </si>
  <si>
    <t xml:space="preserve">Gradbeni del </t>
  </si>
  <si>
    <t xml:space="preserve">Strojno rezanje in rušenje obstoječega asfalta in tlakovanja, nakladanje na prevozno sredstvo in odvoz na stalno deponijo do 20km daleč. Vozišče in pločnik </t>
  </si>
  <si>
    <t>Dobava in vgrajevanje posteljice iz zmrzlinsko odpornega kamnitega materiala (kamnita greda in tampon II) v plasteh po 20 cm z uvaljanjem do predpisane zbitosti Ev2=80 MPa, skupaj s strojnim nakladanjem na prevozno sredstvo in zvračanjem - skupna debelina 60cm (pod utrjenimi povoznimi in peš površinami);</t>
  </si>
  <si>
    <t xml:space="preserve">Dobava in vgrajevanje obrabnega sloja AC 8 surf B70/100 A4 na pripravljeno tamponsko podlago </t>
  </si>
  <si>
    <t>- debeline 4 cm (pločnik)</t>
  </si>
  <si>
    <t xml:space="preserve">- 5231 prehod za pešce 3 kos  </t>
  </si>
  <si>
    <t xml:space="preserve">VII. OGRAJE </t>
  </si>
  <si>
    <t>Dobava in izdelava peščene bankine širine 0,50m in debeline 0,10m iz tamponskega materiala 0/22 mm, iz drobljenih zrn, skupaj s planiranjem in komprimiranjem do Ev2=100Mpa, ob vozišču ceste</t>
  </si>
  <si>
    <t xml:space="preserve">Rušenje obstoječe žive meje, dobava in zasaditev nove žive meje iz trajnic vključno z nabavo sadik, (izkopom*), zemljo (40 cm kvalitetne vrtne zemlje), gnojili, zalivanjem ter vsemi pomožnimi deli in prenosi. V ceni rastlin zajeto ročno sajenje sadik. Zasaditev na razdalji 20-30cm, višina sadike minimalno 0,60m. </t>
  </si>
  <si>
    <t>- ravninski teren (meteorna 250m, fekalna 300m)</t>
  </si>
  <si>
    <t xml:space="preserve">Strojni izkop jarkov za kanalizacijske cevi z razširitvijo izkopa za jaške, vtočne jaške in druge objekte kanalizacije. Izkop pod kotom 60 st.,
v zemlji III. In IV. ktg. z odmetom ob rob izkopa. </t>
  </si>
  <si>
    <t>Planiranje dna kanala s točnostjo +-1 cm v projektiranem vzdolžnem padcu z ročnim izkopom povprečno 0,005 m3/m
- za kanalizacijo</t>
  </si>
  <si>
    <t xml:space="preserve">Dobava in vgrajevanje peščene
posteljice iz drobljenca (8-16 mm) za položitev kanaliz. cevi v projektiranem padcu z utrjevanjem (obračun v zbitem stanju)
- deb. 15 cm </t>
  </si>
  <si>
    <t>Dobava in vgrajevanje betona C 16/20, kot obbetoniranje cevi pod povoznimi asf. Površinami, pri minimalnih globinah, pri križanju s komunalnimi napravami in obbetoniranje vseh ostalih komunalnih vodov na parceli
ocena.</t>
  </si>
  <si>
    <t xml:space="preserve">Dobava in vgrajevanje LŽ pokrovov dim. 60cm skupaj z napravo ležišča, polaganjem v cem. malto 1:3 ter
ostalimi pom. deli, napravo malte in prenosi do mesta vgraditve, </t>
  </si>
  <si>
    <t>- razred D  (400 kN)</t>
  </si>
  <si>
    <t xml:space="preserve">Dobava in vgradnja jaškov iz arm. bet. cevi, komplet z AB ploščo (obročem za vgradnjo pokrova), z izdelavo mulde v cem.malti 1:2 ter vsemi pom. deli, napravo betona in malte ter prenosi do mesta vgraditve. </t>
  </si>
  <si>
    <t xml:space="preserve">Obnova LC Cerklje - Črešnjice in Velika vas - Veliki Podlog - Črešnjice z izgradnjo pločnika. </t>
  </si>
  <si>
    <t>Št. proj.: 82/20</t>
  </si>
  <si>
    <t>Krško, april 2022</t>
  </si>
  <si>
    <t xml:space="preserve">Strojno rušenje obstoječih kandelabrov cestne razsvetljave, nakladanje na prevozno sredstvo in odvoz na stalno deponijo do 20km daleč. </t>
  </si>
  <si>
    <t>- pod pohdnimi površinami - asfaltni pločnik 
- deb.=20cm Ev2=80 Mpa</t>
  </si>
  <si>
    <t xml:space="preserve">Dobava in strojno vgrajevanje nosilnega sloja AC 22 base B 50/70 A3, na pripravljeno tamponsko podlago </t>
  </si>
  <si>
    <t>- debeline 7 cm (asfaltna cesta)</t>
  </si>
  <si>
    <t>- PVC DN 250 meteorna kanalizacija</t>
  </si>
  <si>
    <t xml:space="preserve">- 5121 ločilna prekinjena črta, bele barve, širine 12cm, raster 5_5_5 </t>
  </si>
  <si>
    <t>- PONIKALNICA</t>
  </si>
  <si>
    <t xml:space="preserve">Faza 2 odsek v vasi Cerklje </t>
  </si>
  <si>
    <t xml:space="preserve">Dobava in vgrajevanje posteljice iz materiala iz izkopa, zmrzlinsko odpornega kamnitega materiala (kamnita greda) v plasteh po 20 cm z uvaljanjem do predpisane zbitosti Ev2=80 MPa, skupaj s strojnim nakladanjem na prevozno sredstvo in zvračanjem - skupna debelina 40cm (pod utrjenimi povoznimi in peš površinami); ponovna vgradnja izkopanega materiala po odobritvi geomehanika </t>
  </si>
  <si>
    <t>deb. 20 cm, H=20cm nad terenom, dolžine 61m</t>
  </si>
  <si>
    <t xml:space="preserve">- na parceli 3174, dolžine 61m  </t>
  </si>
  <si>
    <t>deb. 20 cm, H=20cm nad terenom, dolžine 24m</t>
  </si>
  <si>
    <t xml:space="preserve">- na parceli 3176/4, dolžine 24m  </t>
  </si>
  <si>
    <t xml:space="preserve">Rušenje 12 dreves smreka, premer od 15 do 50cm, razžaganje in odvoz na stalno deponijo, skupaj z ruvanjem panjev, na parceli 3185/3. Prestavitev obstoječih dvoriščnih vrat na novo lokacjo skupaj z novimi temelji in vsemi pomožnimi deli in prenosi do mesta vgraditve. </t>
  </si>
  <si>
    <t xml:space="preserve">Rušenje obstoječega AB zidu, žične ograje z jeklenimi stebrički, žive meje iz cipres, odvoz na stalno deponijo ter gradnja novega z montažo plastificirane žične ograje, vmesnimi jeklenimi stebrički, sidranje s triglav sidri, na parceli 3174, AB zid višine 0,20 (na vidni strani) in globine temelja 0.50m iz C 25/30, deb. 20 cm, z dodatki za vodonepropustnost,  zmrzlinsko odpornost, odposrnost proti soli in UV žarki, z izkopi, armaturo, opaži, razopaženjem, zasipi, skupaj z vsemi pomožnimi deli, materiali in prenosi. Zid v premi in krivini. Ograja plastificirana žična, višine 1,0m, barva po izboru lastnika parcele. </t>
  </si>
  <si>
    <t xml:space="preserve">Rušenje obstoječega AB zidu in žične ograje z jeklenimi stebrički, žive meje iz cipres, odvoz na stalno deponijo ter gradnja novega z montažo plastificirane žične ograje, vmesnimi jeklenimi stebrički, sidranje s triglav sidri, na parceli 3176/4, AB zid višine 0,20 (na vidni strani) in globine temelja 0.50m iz C 25/30, deb. 20 cm, z dodatki za vodonepropustnost,  zmrzlinsko odpornost, odposrnost proti soli in UV žarki, z izkopi, armaturo, opaži, razopaženjem, zasipi, skupaj z vsemi pomožnimi deli, materiali in prenosi. Zid v premi in krivini. Ograja plastificirana žična, višine 1,0m, barva po izboru lastnika parcele. skupaj z demontažho dvoriščnih vrat in postavitev obstoječih na novi lokaciji z novimi temelji. </t>
  </si>
  <si>
    <t xml:space="preserve">- jašek DN 800 meteorna 9 kos, globina do 1,50m </t>
  </si>
  <si>
    <t>Dobava in vgradnja dežne kanalete z LTŽ rešetko in vgrajenim peskolovom, skupaj s spajanjem, obbetoniranjem z C 25/30 in tesnenjem s tesnilnim kitom, čiščenjem in vsemi pomožnimi deli in materiali po projektu (sheme), kot naprimer Hauraton faserfix KS 200, širine 20cm, z vgrajenim padcem, s peskolovom, LTŽ rešetko razred obremenitve D (400 kN) in zaključnimi stenami</t>
  </si>
  <si>
    <t>Identifikacija in zakoličba vseh obstoječih komunalnih vodov (vodovod, el. in TK omrežje, optika, plinovod) na območju oz. na parceli s sodelovanjem upravljalcev posameznega komunalnega voda pri križanju z novogradnjo komunalnih vodov.</t>
  </si>
  <si>
    <t xml:space="preserve">Zaščita in eventuelna prestavitev obstoječih komunalnih vodov (vodovod, NN in TK, plinovod, optika) po predhodni uskladitvi in potrditvi nadzora. </t>
  </si>
  <si>
    <t xml:space="preserve">Izvajanje nadzora upravljalca posameznega komunalnega voda pri izvajanju gradbenih del pri rekonstrukciji ulice. 
Elektro 4 ur
Vodovod 4 ur
TK 4 ur,
Plinovod 4 ure,
Optika 4 ure </t>
  </si>
  <si>
    <t xml:space="preserve">Faza 3 odsek med Cerkljami in Črešnjicami samo cesta </t>
  </si>
  <si>
    <t xml:space="preserve">- na parceli 3176/1, dolžine 19m  </t>
  </si>
  <si>
    <t xml:space="preserve">Izdelava temelja iz cementnega betona C 12/16, dolžine 80 cm, fi 40 cm </t>
  </si>
  <si>
    <t xml:space="preserve">Dobava in vgraditev stebriča za
prometni znak iz vroče cinkane jeklene
cevi fi 64 mm -L=3500mm </t>
  </si>
  <si>
    <t xml:space="preserve">Dobava in pritrditev kvadratnega  prometnega znaka, podloga iz vroče cinkane jeklene pločevine, znak z odsevno folijo 2. vrste dim. 600/600 mm (2431) Prehod za pešce </t>
  </si>
  <si>
    <t>VII. HORTIKULTURA</t>
  </si>
  <si>
    <t>VI. SIGNALIZACIJA</t>
  </si>
  <si>
    <t>VIII. ZAŠČITA OBSTOJEČIH KOMUNALNIH VODOV</t>
  </si>
  <si>
    <t>VIII. KANALIZACIJA (meteorna)</t>
  </si>
  <si>
    <t xml:space="preserve">Dobava materiala in izdelava ponikovalnice s polnimi in perforiranimi cevmi iz AB cevi, premera 100 cm, globine do 4,0 m, skupaj s kraki iz drenažnih cevi (fi 200mm, cca 10m/kos ponik.). V ceni so vključeni izkopi, zasipi (tudi drenažni) in vsa pomožna dela, materiali in prenosi. Ponikalnice za ponikanje meteorne in drenažne vode.  </t>
  </si>
  <si>
    <t xml:space="preserve">- 5211 neprekinjena široka prečna črta  </t>
  </si>
  <si>
    <t>Koda</t>
  </si>
  <si>
    <t>Opis postavke</t>
  </si>
  <si>
    <t>EM</t>
  </si>
  <si>
    <t>Količina</t>
  </si>
  <si>
    <t>Cena EM</t>
  </si>
  <si>
    <t>Skupaj</t>
  </si>
  <si>
    <t>07.</t>
  </si>
  <si>
    <t>Strojne instalacije - vodovod (hišni priključki)</t>
  </si>
  <si>
    <t>Hišni priključki morajo biti zvedeni skladno z zakonodajo in predpisi:</t>
  </si>
  <si>
    <t xml:space="preserve">- Zakon o varnosti in zdravju pri delu (Ur.l.RS, št. 43/11) </t>
  </si>
  <si>
    <t>- Uredba o zagotavljanju varnosti in zdravja na začasnih in premičnih gradbiščih (Ur.l.RS, št. 83/05, 43/11 - ZVZD-1)</t>
  </si>
  <si>
    <t>- Odlok o oskrbi s pitno vodo v Občini Brežice (Ur. list RS, št. 69/19);  predvsem člen, ki predvideva samostojne priključke za vsak objekt</t>
  </si>
  <si>
    <t>- Tehnični pravilnik Komunale Brežice</t>
  </si>
  <si>
    <t>Opomba 1:</t>
  </si>
  <si>
    <t xml:space="preserve">V sklopu rekonstrukcije ceste bodo obnovljeni 3 hišni vodovodni priključki. V popisu del je zajeta vgradnja hišnih vodovodnih priključkov v zaščitni cevi. </t>
  </si>
  <si>
    <t>Opomba 2:</t>
  </si>
  <si>
    <t>Trase hišnih priključkov so podane informativno, saj geodetski posnetki obstoječih vodovodnih priključkov ne obstajajo. Tase obnovljenih priključkov je potrebno prilagoditi obstoječi infrastrukturi in instalacijam!</t>
  </si>
  <si>
    <t>Opomba 3:</t>
  </si>
  <si>
    <t>Trase vodovodnih priključkov so podane informativno, saj so po večini le ti stari cca 40 let in ob času izgradnje niso bili geodetsko posneti.</t>
  </si>
  <si>
    <t>Opomba 4:</t>
  </si>
  <si>
    <t xml:space="preserve">V popisih je zajeta obnova strojnih instalacij vseh priključkov po celotni dolžini z novo vgradnjo zaščitne cevi. Pred obnovo vsak vodovodni priključek pregleda strokovna služba izvajalca GJS, ki določi obseg obnove. </t>
  </si>
  <si>
    <t>Opomba 5:</t>
  </si>
  <si>
    <t>Uporabnik vodovodnega priključka mora poskrbeti za ustreznost merilnega mesta skladno z zahtevami izvajalca javne službe.</t>
  </si>
  <si>
    <t>Opomba 6:</t>
  </si>
  <si>
    <t>Seznam vodovodnih priključkov PE d32, predvidenih za obnovo, z vgradnjo zaščitne cevi fi 75:</t>
  </si>
  <si>
    <t>Ulica, hišna številka</t>
  </si>
  <si>
    <t>točka</t>
  </si>
  <si>
    <t>števec DN</t>
  </si>
  <si>
    <t>Dolžina m'</t>
  </si>
  <si>
    <t>novi jašek</t>
  </si>
  <si>
    <t>Cerklje ob Krki 12</t>
  </si>
  <si>
    <t>V3.2</t>
  </si>
  <si>
    <t>DN 20</t>
  </si>
  <si>
    <t>da</t>
  </si>
  <si>
    <t>Cerklje ob Krki 36</t>
  </si>
  <si>
    <t>V5.2</t>
  </si>
  <si>
    <t>Cerklje ob Krki 37</t>
  </si>
  <si>
    <t>V6.5</t>
  </si>
  <si>
    <t>07.03</t>
  </si>
  <si>
    <t>07.03.001</t>
  </si>
  <si>
    <t>Varovanje in zaščita obst. objektov v času gradnje, ter sanacija morebitnih poškodb na obstoječih objektih v času gradnje (ocena)</t>
  </si>
  <si>
    <t>07.03.002</t>
  </si>
  <si>
    <t xml:space="preserve">Demontaža obstoječih hišnih vodovodnih priključkov PE (vodovodne cevi, fitingov, cestne kape, navrtnega zasuna..) z odvozom na stalno deponjo vključno s stroški deponije. </t>
  </si>
  <si>
    <t>priključki do PE d32 (ob izkopih)</t>
  </si>
  <si>
    <t>07.03.003</t>
  </si>
  <si>
    <t xml:space="preserve">Dobava in montaža cevi PE80 d32, PN 12,5 bar za hišne priključke v novo zaščitno cev, vključno s povezavo na spojko pri navrtnem zasunu in armaturo v merilnem mestu. </t>
  </si>
  <si>
    <t>PE80 d32, PN 12,5 bar</t>
  </si>
  <si>
    <t>m'</t>
  </si>
  <si>
    <t>07.03.004</t>
  </si>
  <si>
    <t>Dobava in polaganje zaščitne cevi PE100 d75, PN10 v pripravljen jarek za hišne priključke d32</t>
  </si>
  <si>
    <t>07.03.005</t>
  </si>
  <si>
    <t>Dobava in montaža navrtnih zasunov za PE d125 z dobavo in montažo ugradbene garniture in LŽ okroglo cestno kapo DN 115 - teleskopska iz  duktilne litine, protihrupni sistem, zaščita proti kraji, protihrupni vložek, teleskopsko nastavljiv pokrov, standard EN 124, razred nosilnosti D400 (primeren tip kot npr. PAVA 10),   ter tipsko betonsko podložko, vključno s prehodno ločno spojko za PE cev d32.</t>
  </si>
  <si>
    <t>07.03.006</t>
  </si>
  <si>
    <t>Dobava in motaža tipskega vodomernega termo jaška zip kot npr. Zagožen 3/4'', z LTŽ pokrovom, v sestavi
- vstopni priključek spojka za cev PE d32
- redukcija 1''-3/4''
- krogelni ventil 3/4''
' navojni lovilec nesnage
- protipovratni ventil 3/4''
- vodomer DN 20 s holandci
- krogelni ventil z izpustno pipico</t>
  </si>
  <si>
    <t>07.03.007</t>
  </si>
  <si>
    <t>Dobava in vgradnja hitre spojke iz PE, za spajanje PE cevi</t>
  </si>
  <si>
    <t>d 32-32</t>
  </si>
  <si>
    <t>d 32-25</t>
  </si>
  <si>
    <t>07.03.008</t>
  </si>
  <si>
    <t>Tlačni preizkus položenih hišnih vodovodnih priključkov po standardu SIST EN 805 z dopolnitvami VO-KA in z vsemi dodatnimi potrebnimi deli. (glej tehnično poročilo)
OPOMBA:
Tlačni preizkus priključka za objekt Bežigrad 11 se izvede skupaj z glavnim cevovodom in je zajet v postavki 04.02.014</t>
  </si>
  <si>
    <t>Priključki PE d32</t>
  </si>
  <si>
    <t>07.03.009</t>
  </si>
  <si>
    <t>Izpiranje in dezinfekcija položenih hišnih priključkov iz PE cevi, z vsemi dodatnimi potrebnimi deli.</t>
  </si>
  <si>
    <t>SKUPAJ 07.03. STROJNO MONTAŽNA DELA</t>
  </si>
  <si>
    <r>
      <t xml:space="preserve">Geomehanski nadzor tekom gradnje, nad izvajanjem zemeljskih del, planuma izkopa, </t>
    </r>
    <r>
      <rPr>
        <sz val="9"/>
        <rFont val="Courier New CE"/>
        <charset val="238"/>
      </rPr>
      <t>z vsemi potrebnimi preiskavami materiala in terena ter končnim poročilom.</t>
    </r>
    <r>
      <rPr>
        <sz val="9"/>
        <color indexed="10"/>
        <rFont val="Courier New CE"/>
        <charset val="238"/>
      </rPr>
      <t xml:space="preserve"> </t>
    </r>
    <r>
      <rPr>
        <sz val="9"/>
        <rFont val="Courier New CE"/>
        <charset val="238"/>
      </rPr>
      <t>Ocena časa gradnje je 3 mesece.</t>
    </r>
  </si>
  <si>
    <t>Izdelava elaborata cestne zapore, pridobitev dovoljenja za zaporo ceste in strošek zapore v času gradnje pri izvedbi rekonstrukcije ceste, pri čemer je čas gradnje 3mesece.</t>
  </si>
  <si>
    <t xml:space="preserve">Priprava dokumentacije za potrebe izdelave PID projektov, vključno z geodetskim posnetkom in z vsemi vrisanimi shemami, spremembami .....; seznamom in opisom sprememb ter predaja projektantskemu podjetju in izdelava PID  dokumentacije. (gradbeni del z vsemi komunalnimi vodi) ter priprava BCP elaborata. Priprava PID, BCP in geodetski posnetek po 3 kom. </t>
  </si>
  <si>
    <t xml:space="preserve">Demontaža obstoječih jeklenih pokrovov na obstoječih jaških (kanalizacija, telefon, vodovod, elektrika, ... ) in odvoz na stalno deponijo. Prilagoditev jaškov novi višinski ureditvi ceste. Dobava in vgrajevanje LŽ pokrovov za plavajočo vgradnjo v cestišče (samo nivelirni pokrovi) po sistemu Bituplan za vgradnjo v asfaltne povozne površine, D 400, svetle odprtine fi 605mm, gradbena višina okvirja 160mm, brez tečaja, okvir je privzdigljiv, s protihrupnim vložkom in obvezno vgradnjo z adapter obročem iz betona, z ventilacijo, skupaj z vsemi pomožnimi deli in prenosi do mesta vgraditve, pokrov ACO City top Bituplan 160 ali podoben.  Vsi pokrovi na območju rekonstrukcije ceste  </t>
  </si>
  <si>
    <t>Izdelava elaborata za vpis komunalnih vodov v zbirni katastr gospodarske javne infrastrukture, 3 komadi</t>
  </si>
  <si>
    <t>Izdelava elaborata cestne zapore, pridobitev dovoljenja za zaporo ceste in strošek zapore v času gradnje pri izvedbi rekonstrukcije ceste. Ocena časa gradnje je 3 mesece.</t>
  </si>
  <si>
    <r>
      <t xml:space="preserve">Geomehanski nadzor tekom gradnje, nad izvajanjem zemeljskih del, planuma izkopa, </t>
    </r>
    <r>
      <rPr>
        <sz val="9"/>
        <rFont val="Courier New CE"/>
        <charset val="238"/>
      </rPr>
      <t>z vsemi potrebnimi preiskavami materiala in terena ter končnim poročilom. Ocena časa gradnje je 3 mesece.</t>
    </r>
  </si>
  <si>
    <t>Demontaža obstoječih jeklenih pokrovov na obstoječih jaških (kanalizacija, telefon, vodovod, elektrika, ... ) in odvoz na stalno deponijo. Prilagoditev jaškov novi višinski ureditvi ceste. Dobava in vgrajevanje LŽ pokrovov za plavajočo vgradnjo v cestišče (samo nivelirni pokrovi) po sistemu Bituplan za vgradnjo v asfaltne povozne površine, D 400, svetle odprtine fi 605mm, gradbena višina okvirja 160mm, brez tečaja, okvir je privzdigljiv, s protihrupnim vložkom in obvezno vgradnjo z adapter obročem iz betona, z ventilacijo, skupaj z vsemi pomožnimi deli in prenosi do mesta vgraditve, pokrov ACO City top Bituplan 160 ali podoben.  Vsi pokrovi na območju rekonstrukcije ceste</t>
  </si>
  <si>
    <t>Skupna rekapitulacija gradbeni del</t>
  </si>
  <si>
    <t>SKUPNA REKAPITULACIJA</t>
  </si>
  <si>
    <t>3. FAZA</t>
  </si>
  <si>
    <t>2.faza - HIŠNI PRIKLJUČKI</t>
  </si>
  <si>
    <t xml:space="preserve">2. FAZA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</si>
</sst>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S_I_T_-;\-* #,##0.00\ _S_I_T_-;_-* &quot;-&quot;??\ _S_I_T_-;_-@_-"/>
    <numFmt numFmtId="165" formatCode="#,##0.0;[Red]#,##0.0"/>
    <numFmt numFmtId="166" formatCode="#,##0.00;[Red]#,##0.00"/>
    <numFmt numFmtId="167" formatCode="0;[Red]0"/>
    <numFmt numFmtId="168" formatCode="#,##0.0"/>
    <numFmt numFmtId="169" formatCode="#,##0.00\ _S_I_T"/>
    <numFmt numFmtId="170" formatCode="#,##0.00\ _€"/>
    <numFmt numFmtId="171" formatCode="#,##0.00\ &quot;€&quot;"/>
  </numFmts>
  <fonts count="59" x14ac:knownFonts="1">
    <font>
      <sz val="9"/>
      <name val="Courier New CE"/>
      <charset val="238"/>
    </font>
    <font>
      <sz val="9"/>
      <name val="Courier New CE"/>
      <charset val="238"/>
    </font>
    <font>
      <i/>
      <sz val="5"/>
      <name val="Courier New CE"/>
      <family val="3"/>
      <charset val="238"/>
    </font>
    <font>
      <sz val="5"/>
      <name val="Courier New CE"/>
      <family val="3"/>
      <charset val="238"/>
    </font>
    <font>
      <sz val="9"/>
      <name val="Courier New CE"/>
      <family val="3"/>
      <charset val="238"/>
    </font>
    <font>
      <b/>
      <sz val="10"/>
      <name val="Courier New CE"/>
      <family val="3"/>
      <charset val="238"/>
    </font>
    <font>
      <sz val="9"/>
      <color indexed="8"/>
      <name val="Courier New CE"/>
      <family val="3"/>
      <charset val="238"/>
    </font>
    <font>
      <b/>
      <sz val="9"/>
      <color indexed="8"/>
      <name val="Courier New CE"/>
      <family val="3"/>
      <charset val="238"/>
    </font>
    <font>
      <b/>
      <sz val="9"/>
      <name val="Courier New CE"/>
      <family val="3"/>
      <charset val="238"/>
    </font>
    <font>
      <i/>
      <sz val="9"/>
      <color indexed="8"/>
      <name val="Courier New CE"/>
      <family val="3"/>
      <charset val="238"/>
    </font>
    <font>
      <b/>
      <i/>
      <sz val="5"/>
      <name val="Courier New CE"/>
      <family val="3"/>
      <charset val="238"/>
    </font>
    <font>
      <sz val="8"/>
      <name val="Courier New CE"/>
      <charset val="238"/>
    </font>
    <font>
      <sz val="9"/>
      <color indexed="10"/>
      <name val="Courier New CE"/>
      <family val="3"/>
      <charset val="238"/>
    </font>
    <font>
      <sz val="9"/>
      <name val="Courier New"/>
      <family val="3"/>
      <charset val="238"/>
    </font>
    <font>
      <b/>
      <sz val="9"/>
      <name val="Courier New"/>
      <family val="3"/>
      <charset val="238"/>
    </font>
    <font>
      <b/>
      <sz val="9"/>
      <color indexed="8"/>
      <name val="Courier New"/>
      <family val="3"/>
      <charset val="238"/>
    </font>
    <font>
      <sz val="9"/>
      <color indexed="8"/>
      <name val="Courier New"/>
      <family val="3"/>
      <charset val="238"/>
    </font>
    <font>
      <i/>
      <sz val="9"/>
      <name val="Courier New"/>
      <family val="3"/>
      <charset val="238"/>
    </font>
    <font>
      <sz val="10"/>
      <name val="Times New Roman CE"/>
      <family val="1"/>
      <charset val="238"/>
    </font>
    <font>
      <i/>
      <sz val="9"/>
      <color indexed="8"/>
      <name val="Courier New"/>
      <family val="3"/>
      <charset val="238"/>
    </font>
    <font>
      <b/>
      <sz val="9"/>
      <color indexed="10"/>
      <name val="Courier New"/>
      <family val="3"/>
      <charset val="238"/>
    </font>
    <font>
      <sz val="10"/>
      <name val="Times New Roman CE"/>
      <charset val="238"/>
    </font>
    <font>
      <sz val="10"/>
      <name val="Courier New"/>
      <family val="3"/>
      <charset val="238"/>
    </font>
    <font>
      <sz val="10"/>
      <color indexed="8"/>
      <name val="Times New Roman CE"/>
      <family val="1"/>
      <charset val="238"/>
    </font>
    <font>
      <i/>
      <sz val="10"/>
      <color indexed="8"/>
      <name val="Times New Roman CE"/>
      <family val="1"/>
      <charset val="238"/>
    </font>
    <font>
      <b/>
      <sz val="10"/>
      <color indexed="10"/>
      <name val="Times New Roman CE"/>
      <charset val="238"/>
    </font>
    <font>
      <b/>
      <sz val="10"/>
      <name val="Times New Roman CE"/>
      <family val="1"/>
      <charset val="238"/>
    </font>
    <font>
      <sz val="10"/>
      <color indexed="10"/>
      <name val="Times New Roman CE"/>
      <family val="1"/>
      <charset val="238"/>
    </font>
    <font>
      <sz val="9"/>
      <color indexed="10"/>
      <name val="Courier New"/>
      <family val="3"/>
      <charset val="238"/>
    </font>
    <font>
      <i/>
      <sz val="10"/>
      <name val="Times New Roman CE"/>
      <family val="1"/>
      <charset val="238"/>
    </font>
    <font>
      <b/>
      <sz val="10"/>
      <color indexed="8"/>
      <name val="Times New Roman CE"/>
      <charset val="238"/>
    </font>
    <font>
      <b/>
      <sz val="10"/>
      <color indexed="10"/>
      <name val="Times New Roman CE"/>
      <family val="1"/>
      <charset val="238"/>
    </font>
    <font>
      <b/>
      <sz val="10"/>
      <name val="Times New Roman CE"/>
      <charset val="238"/>
    </font>
    <font>
      <sz val="8"/>
      <color indexed="8"/>
      <name val="Courier New"/>
      <family val="3"/>
      <charset val="238"/>
    </font>
    <font>
      <sz val="9"/>
      <color indexed="10"/>
      <name val="Courier New CE"/>
      <charset val="238"/>
    </font>
    <font>
      <i/>
      <u/>
      <sz val="9"/>
      <color indexed="8"/>
      <name val="Courier New CE"/>
      <charset val="238"/>
    </font>
    <font>
      <i/>
      <sz val="9"/>
      <name val="Courier New CE"/>
      <charset val="238"/>
    </font>
    <font>
      <i/>
      <sz val="9"/>
      <name val="Courier New CE"/>
      <family val="3"/>
      <charset val="238"/>
    </font>
    <font>
      <sz val="10"/>
      <color indexed="10"/>
      <name val="Arial CE"/>
      <family val="2"/>
      <charset val="238"/>
    </font>
    <font>
      <b/>
      <i/>
      <sz val="9"/>
      <color indexed="8"/>
      <name val="Courier New"/>
      <family val="3"/>
      <charset val="238"/>
    </font>
    <font>
      <b/>
      <i/>
      <sz val="10"/>
      <color indexed="8"/>
      <name val="Times New Roman CE"/>
      <charset val="238"/>
    </font>
    <font>
      <b/>
      <sz val="9"/>
      <name val="Courier New CE"/>
      <charset val="238"/>
    </font>
    <font>
      <sz val="9"/>
      <name val="Arial"/>
      <family val="2"/>
      <charset val="238"/>
    </font>
    <font>
      <b/>
      <i/>
      <sz val="9"/>
      <name val="Courier New"/>
      <family val="3"/>
      <charset val="238"/>
    </font>
    <font>
      <i/>
      <sz val="6"/>
      <name val="Arial"/>
      <family val="2"/>
      <charset val="238"/>
    </font>
    <font>
      <sz val="10"/>
      <name val="Arial CE"/>
      <family val="2"/>
      <charset val="238"/>
    </font>
    <font>
      <sz val="9"/>
      <name val="Courier New CE"/>
      <charset val="238"/>
    </font>
    <font>
      <sz val="8"/>
      <color indexed="10"/>
      <name val="Courier New"/>
      <family val="3"/>
      <charset val="238"/>
    </font>
    <font>
      <sz val="9"/>
      <color indexed="8"/>
      <name val="Courier New CE"/>
      <charset val="238"/>
    </font>
    <font>
      <b/>
      <sz val="9"/>
      <color indexed="81"/>
      <name val="Tahoma"/>
      <family val="2"/>
    </font>
    <font>
      <sz val="9"/>
      <color indexed="81"/>
      <name val="Tahoma"/>
      <family val="2"/>
    </font>
    <font>
      <sz val="11"/>
      <color rgb="FFFF0000"/>
      <name val="Calibri"/>
      <family val="2"/>
      <charset val="238"/>
      <scheme val="minor"/>
    </font>
    <font>
      <b/>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color rgb="FFFF0000"/>
      <name val="Calibri"/>
      <family val="2"/>
      <charset val="238"/>
      <scheme val="minor"/>
    </font>
    <font>
      <b/>
      <sz val="11"/>
      <name val="Calibri"/>
      <family val="2"/>
      <charset val="238"/>
      <scheme val="minor"/>
    </font>
    <font>
      <sz val="11"/>
      <name val="Calibri"/>
      <family val="2"/>
      <charset val="238"/>
      <scheme val="minor"/>
    </font>
    <font>
      <sz val="12"/>
      <name val="Calibri"/>
      <family val="2"/>
      <charset val="238"/>
      <scheme val="minor"/>
    </font>
  </fonts>
  <fills count="5">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theme="0" tint="-4.9989318521683403E-2"/>
        <bgColor indexed="64"/>
      </patternFill>
    </fill>
  </fills>
  <borders count="34">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 fontId="3" fillId="0" borderId="0">
      <alignment vertical="top"/>
      <protection hidden="1"/>
    </xf>
    <xf numFmtId="4" fontId="5" fillId="0" borderId="0" applyProtection="0">
      <alignment horizontal="left"/>
      <protection locked="0"/>
    </xf>
    <xf numFmtId="0" fontId="45" fillId="0" borderId="0"/>
    <xf numFmtId="164" fontId="1" fillId="0" borderId="0" applyFont="0" applyFill="0" applyBorder="0" applyAlignment="0" applyProtection="0"/>
    <xf numFmtId="164" fontId="46" fillId="0" borderId="0" applyFont="0" applyFill="0" applyBorder="0" applyAlignment="0" applyProtection="0"/>
  </cellStyleXfs>
  <cellXfs count="331">
    <xf numFmtId="0" fontId="0" fillId="0" borderId="0" xfId="0"/>
    <xf numFmtId="166" fontId="4" fillId="0" borderId="0" xfId="0" applyNumberFormat="1" applyFont="1" applyFill="1" applyAlignment="1" applyProtection="1">
      <alignment horizontal="right" shrinkToFit="1"/>
      <protection locked="0"/>
    </xf>
    <xf numFmtId="0" fontId="4" fillId="0" borderId="0" xfId="0" applyNumberFormat="1" applyFont="1" applyFill="1" applyAlignment="1" applyProtection="1">
      <protection locked="0"/>
    </xf>
    <xf numFmtId="166" fontId="4" fillId="0" borderId="0" xfId="0" applyNumberFormat="1" applyFont="1" applyFill="1" applyAlignment="1" applyProtection="1">
      <alignment horizontal="right" shrinkToFit="1"/>
    </xf>
    <xf numFmtId="0" fontId="13" fillId="0" borderId="0" xfId="0" applyFont="1" applyFill="1" applyProtection="1">
      <protection hidden="1"/>
    </xf>
    <xf numFmtId="0" fontId="4" fillId="0" borderId="0" xfId="1" applyNumberFormat="1" applyFont="1" applyAlignment="1" applyProtection="1">
      <alignment vertical="top" wrapText="1"/>
    </xf>
    <xf numFmtId="0" fontId="4" fillId="0" borderId="0" xfId="1" applyNumberFormat="1" applyFont="1" applyFill="1" applyAlignment="1" applyProtection="1">
      <alignment horizontal="right"/>
    </xf>
    <xf numFmtId="165" fontId="4" fillId="0" borderId="0" xfId="1" applyNumberFormat="1" applyFont="1" applyFill="1" applyAlignment="1" applyProtection="1">
      <alignment horizontal="right" shrinkToFit="1"/>
    </xf>
    <xf numFmtId="166" fontId="4" fillId="0" borderId="0" xfId="1" applyNumberFormat="1" applyFont="1" applyFill="1" applyAlignment="1" applyProtection="1">
      <alignment horizontal="right" shrinkToFit="1"/>
    </xf>
    <xf numFmtId="0" fontId="4" fillId="0" borderId="0" xfId="0" applyNumberFormat="1" applyFont="1" applyAlignment="1" applyProtection="1"/>
    <xf numFmtId="0" fontId="7" fillId="0" borderId="0" xfId="0" applyNumberFormat="1" applyFont="1" applyFill="1" applyAlignment="1" applyProtection="1">
      <alignment vertical="top"/>
    </xf>
    <xf numFmtId="0" fontId="8" fillId="0" borderId="0" xfId="0" applyNumberFormat="1" applyFont="1" applyFill="1" applyAlignment="1" applyProtection="1">
      <alignment horizontal="right"/>
    </xf>
    <xf numFmtId="165" fontId="8" fillId="0" borderId="0" xfId="0" applyNumberFormat="1" applyFont="1" applyFill="1" applyAlignment="1" applyProtection="1">
      <alignment horizontal="right" shrinkToFit="1"/>
    </xf>
    <xf numFmtId="0" fontId="7" fillId="0" borderId="0" xfId="0" quotePrefix="1" applyNumberFormat="1" applyFont="1" applyFill="1" applyAlignment="1" applyProtection="1">
      <alignment vertical="top" wrapText="1"/>
    </xf>
    <xf numFmtId="0" fontId="7" fillId="0" borderId="0" xfId="0" applyNumberFormat="1" applyFont="1" applyFill="1" applyAlignment="1" applyProtection="1">
      <alignment vertical="top" wrapText="1"/>
    </xf>
    <xf numFmtId="0" fontId="7" fillId="0" borderId="0" xfId="0" applyNumberFormat="1" applyFont="1" applyAlignment="1" applyProtection="1">
      <alignment vertical="top" wrapText="1"/>
    </xf>
    <xf numFmtId="0" fontId="8" fillId="0" borderId="0" xfId="0" applyNumberFormat="1" applyFont="1" applyAlignment="1" applyProtection="1"/>
    <xf numFmtId="0" fontId="10" fillId="0" borderId="0" xfId="0" applyNumberFormat="1" applyFont="1" applyFill="1" applyBorder="1" applyAlignment="1" applyProtection="1">
      <alignment horizontal="right"/>
    </xf>
    <xf numFmtId="165" fontId="10" fillId="0" borderId="0" xfId="0" applyNumberFormat="1" applyFont="1" applyFill="1" applyBorder="1" applyAlignment="1" applyProtection="1">
      <alignment horizontal="right" shrinkToFit="1"/>
    </xf>
    <xf numFmtId="166" fontId="2" fillId="0" borderId="0" xfId="0" applyNumberFormat="1" applyFont="1" applyFill="1" applyBorder="1" applyAlignment="1" applyProtection="1">
      <alignment horizontal="right" shrinkToFit="1"/>
    </xf>
    <xf numFmtId="0" fontId="7" fillId="0" borderId="0" xfId="0" applyNumberFormat="1" applyFont="1" applyAlignment="1" applyProtection="1">
      <alignment vertical="top"/>
    </xf>
    <xf numFmtId="0" fontId="23" fillId="0" borderId="0" xfId="0" applyFont="1" applyAlignment="1" applyProtection="1">
      <alignment horizontal="left" wrapText="1"/>
      <protection hidden="1"/>
    </xf>
    <xf numFmtId="49" fontId="24" fillId="0" borderId="0" xfId="0" applyNumberFormat="1" applyFont="1" applyAlignment="1" applyProtection="1">
      <alignment horizontal="right"/>
      <protection hidden="1"/>
    </xf>
    <xf numFmtId="0" fontId="27" fillId="0" borderId="0" xfId="0" applyFont="1" applyProtection="1">
      <protection hidden="1"/>
    </xf>
    <xf numFmtId="0" fontId="27" fillId="0" borderId="0" xfId="0" applyFont="1" applyAlignment="1" applyProtection="1">
      <alignment horizontal="right" vertical="center" wrapText="1"/>
      <protection hidden="1"/>
    </xf>
    <xf numFmtId="0" fontId="18" fillId="0" borderId="0" xfId="0" applyFont="1" applyProtection="1">
      <protection hidden="1"/>
    </xf>
    <xf numFmtId="0" fontId="7" fillId="0" borderId="0" xfId="0" quotePrefix="1" applyNumberFormat="1" applyFont="1" applyAlignment="1" applyProtection="1">
      <alignment vertical="top"/>
    </xf>
    <xf numFmtId="0" fontId="7" fillId="0" borderId="0" xfId="0" applyNumberFormat="1" applyFont="1" applyAlignment="1" applyProtection="1">
      <alignment horizontal="left" vertical="top"/>
    </xf>
    <xf numFmtId="0" fontId="13" fillId="0" borderId="0" xfId="0" applyFont="1" applyProtection="1">
      <protection locked="0" hidden="1"/>
    </xf>
    <xf numFmtId="0" fontId="13" fillId="0" borderId="0" xfId="0" applyFont="1" applyProtection="1">
      <protection hidden="1"/>
    </xf>
    <xf numFmtId="0" fontId="14" fillId="0" borderId="0" xfId="0" applyFont="1" applyProtection="1">
      <protection hidden="1"/>
    </xf>
    <xf numFmtId="0" fontId="13" fillId="0" borderId="0" xfId="0" applyFont="1" applyFill="1" applyProtection="1">
      <protection locked="0" hidden="1"/>
    </xf>
    <xf numFmtId="0" fontId="14" fillId="0" borderId="0" xfId="0" applyFont="1" applyFill="1" applyProtection="1">
      <protection hidden="1"/>
    </xf>
    <xf numFmtId="166" fontId="13" fillId="0" borderId="0" xfId="0" applyNumberFormat="1" applyFont="1" applyFill="1" applyAlignment="1" applyProtection="1">
      <alignment horizontal="right" shrinkToFit="1"/>
      <protection locked="0"/>
    </xf>
    <xf numFmtId="0" fontId="32" fillId="0" borderId="0" xfId="0" applyFont="1" applyProtection="1">
      <protection hidden="1"/>
    </xf>
    <xf numFmtId="169" fontId="21" fillId="0" borderId="0" xfId="0" applyNumberFormat="1" applyFont="1" applyAlignment="1" applyProtection="1">
      <protection hidden="1"/>
    </xf>
    <xf numFmtId="4" fontId="13" fillId="0" borderId="0" xfId="0" applyNumberFormat="1" applyFont="1" applyFill="1" applyBorder="1" applyAlignment="1" applyProtection="1">
      <alignment horizontal="right"/>
      <protection locked="0"/>
    </xf>
    <xf numFmtId="0" fontId="15" fillId="0" borderId="0" xfId="0" applyNumberFormat="1" applyFont="1" applyFill="1" applyBorder="1" applyAlignment="1" applyProtection="1">
      <alignment horizontal="fill" wrapText="1"/>
      <protection locked="0"/>
    </xf>
    <xf numFmtId="4" fontId="4" fillId="0" borderId="0" xfId="0" applyNumberFormat="1" applyFont="1" applyFill="1" applyBorder="1" applyAlignment="1" applyProtection="1">
      <alignment horizontal="right"/>
      <protection locked="0"/>
    </xf>
    <xf numFmtId="0" fontId="25" fillId="0" borderId="0" xfId="0" applyFont="1" applyAlignment="1" applyProtection="1">
      <alignment horizontal="right" wrapText="1"/>
      <protection hidden="1"/>
    </xf>
    <xf numFmtId="169" fontId="26" fillId="0" borderId="0" xfId="0" applyNumberFormat="1" applyFont="1" applyAlignment="1" applyProtection="1">
      <protection hidden="1"/>
    </xf>
    <xf numFmtId="0" fontId="18" fillId="2" borderId="0" xfId="0" applyFont="1" applyFill="1" applyProtection="1">
      <protection hidden="1"/>
    </xf>
    <xf numFmtId="1" fontId="29" fillId="0" borderId="0" xfId="0" applyNumberFormat="1" applyFont="1" applyAlignment="1" applyProtection="1">
      <alignment horizontal="right" vertical="top" wrapText="1"/>
      <protection hidden="1"/>
    </xf>
    <xf numFmtId="167" fontId="37" fillId="0" borderId="0" xfId="1" applyNumberFormat="1" applyFont="1" applyAlignment="1" applyProtection="1">
      <alignment horizontal="right" vertical="top" shrinkToFit="1"/>
    </xf>
    <xf numFmtId="167" fontId="37" fillId="0" borderId="0" xfId="0" applyNumberFormat="1" applyFont="1" applyAlignment="1" applyProtection="1">
      <alignment horizontal="right" vertical="top" shrinkToFit="1"/>
    </xf>
    <xf numFmtId="167" fontId="37" fillId="0" borderId="0" xfId="0" quotePrefix="1" applyNumberFormat="1" applyFont="1" applyAlignment="1" applyProtection="1">
      <alignment horizontal="right" vertical="top" shrinkToFit="1"/>
    </xf>
    <xf numFmtId="167" fontId="2" fillId="0" borderId="0" xfId="0" applyNumberFormat="1" applyFont="1" applyFill="1" applyBorder="1" applyAlignment="1" applyProtection="1">
      <alignment horizontal="right" vertical="top" shrinkToFit="1"/>
    </xf>
    <xf numFmtId="0" fontId="22" fillId="0" borderId="0" xfId="0" applyFont="1" applyAlignment="1" applyProtection="1">
      <alignment horizontal="right"/>
      <protection hidden="1"/>
    </xf>
    <xf numFmtId="0" fontId="13" fillId="0" borderId="0" xfId="0" applyFont="1" applyAlignment="1" applyProtection="1">
      <alignment horizontal="right"/>
      <protection hidden="1"/>
    </xf>
    <xf numFmtId="0" fontId="28" fillId="0" borderId="0" xfId="0" applyFont="1" applyAlignment="1" applyProtection="1">
      <alignment horizontal="right"/>
      <protection hidden="1"/>
    </xf>
    <xf numFmtId="0" fontId="13" fillId="0" borderId="0" xfId="0" applyFont="1" applyFill="1" applyAlignment="1" applyProtection="1">
      <alignment horizontal="right"/>
      <protection hidden="1"/>
    </xf>
    <xf numFmtId="0" fontId="13" fillId="0" borderId="0" xfId="0" applyFont="1" applyFill="1" applyAlignment="1" applyProtection="1">
      <alignment horizontal="right" wrapText="1"/>
      <protection hidden="1"/>
    </xf>
    <xf numFmtId="0" fontId="13" fillId="0" borderId="0" xfId="0" applyNumberFormat="1" applyFont="1" applyAlignment="1" applyProtection="1">
      <alignment horizontal="right"/>
    </xf>
    <xf numFmtId="0" fontId="22" fillId="2" borderId="0" xfId="0" applyFont="1" applyFill="1" applyAlignment="1" applyProtection="1">
      <alignment horizontal="right"/>
      <protection hidden="1"/>
    </xf>
    <xf numFmtId="0" fontId="28" fillId="3" borderId="0" xfId="0" applyFont="1" applyFill="1" applyAlignment="1" applyProtection="1">
      <alignment horizontal="right"/>
      <protection hidden="1"/>
    </xf>
    <xf numFmtId="0" fontId="42" fillId="0" borderId="0" xfId="0" applyNumberFormat="1" applyFont="1" applyFill="1" applyBorder="1" applyAlignment="1" applyProtection="1">
      <alignment horizontal="center" vertical="center"/>
    </xf>
    <xf numFmtId="0" fontId="42" fillId="0" borderId="3" xfId="0" applyNumberFormat="1" applyFont="1" applyFill="1" applyBorder="1" applyAlignment="1" applyProtection="1">
      <alignment horizontal="center" vertical="center"/>
    </xf>
    <xf numFmtId="166" fontId="43" fillId="0" borderId="3" xfId="0" applyNumberFormat="1" applyFont="1" applyFill="1" applyBorder="1" applyAlignment="1" applyProtection="1">
      <alignment horizontal="right" shrinkToFit="1"/>
    </xf>
    <xf numFmtId="0" fontId="43" fillId="0" borderId="0" xfId="0" applyNumberFormat="1" applyFont="1" applyFill="1" applyAlignment="1" applyProtection="1">
      <alignment horizontal="center"/>
    </xf>
    <xf numFmtId="167" fontId="44" fillId="0" borderId="4" xfId="0" applyNumberFormat="1" applyFont="1" applyFill="1" applyBorder="1" applyAlignment="1" applyProtection="1">
      <alignment horizontal="right" vertical="top" shrinkToFit="1"/>
    </xf>
    <xf numFmtId="0" fontId="44" fillId="0" borderId="4" xfId="0" applyNumberFormat="1" applyFont="1" applyFill="1" applyBorder="1" applyAlignment="1" applyProtection="1">
      <alignment vertical="top" wrapText="1"/>
    </xf>
    <xf numFmtId="0" fontId="44" fillId="0" borderId="4" xfId="0" applyNumberFormat="1" applyFont="1" applyFill="1" applyBorder="1" applyAlignment="1" applyProtection="1">
      <alignment horizontal="right"/>
    </xf>
    <xf numFmtId="166" fontId="44" fillId="0" borderId="0" xfId="0" applyNumberFormat="1" applyFont="1" applyFill="1" applyBorder="1" applyAlignment="1" applyProtection="1">
      <alignment shrinkToFit="1"/>
    </xf>
    <xf numFmtId="0" fontId="44" fillId="0" borderId="0" xfId="0" applyNumberFormat="1" applyFont="1" applyFill="1" applyAlignment="1" applyProtection="1"/>
    <xf numFmtId="167" fontId="43" fillId="0" borderId="3" xfId="0" applyNumberFormat="1" applyFont="1" applyFill="1" applyBorder="1" applyAlignment="1" applyProtection="1">
      <alignment horizontal="right" vertical="top" shrinkToFit="1"/>
    </xf>
    <xf numFmtId="0" fontId="43" fillId="0" borderId="3" xfId="0" applyNumberFormat="1" applyFont="1" applyFill="1" applyBorder="1" applyAlignment="1" applyProtection="1">
      <alignment vertical="top" wrapText="1"/>
    </xf>
    <xf numFmtId="0" fontId="43" fillId="0" borderId="3" xfId="0" applyNumberFormat="1" applyFont="1" applyFill="1" applyBorder="1" applyAlignment="1" applyProtection="1">
      <alignment horizontal="right"/>
    </xf>
    <xf numFmtId="165" fontId="43" fillId="0" borderId="3" xfId="0" applyNumberFormat="1" applyFont="1" applyFill="1" applyBorder="1" applyAlignment="1" applyProtection="1">
      <alignment horizontal="right" shrinkToFit="1"/>
    </xf>
    <xf numFmtId="0" fontId="28" fillId="0" borderId="0" xfId="0" applyFont="1" applyFill="1" applyAlignment="1" applyProtection="1">
      <alignment horizontal="right"/>
      <protection hidden="1"/>
    </xf>
    <xf numFmtId="0" fontId="6" fillId="0" borderId="0" xfId="0" applyNumberFormat="1" applyFont="1" applyFill="1" applyAlignment="1" applyProtection="1">
      <alignment vertical="top" wrapText="1"/>
    </xf>
    <xf numFmtId="4" fontId="13" fillId="0" borderId="0" xfId="0" applyNumberFormat="1" applyFont="1" applyFill="1" applyProtection="1">
      <protection hidden="1"/>
    </xf>
    <xf numFmtId="0" fontId="8" fillId="0" borderId="0" xfId="0" applyNumberFormat="1" applyFont="1" applyFill="1" applyAlignment="1" applyProtection="1">
      <alignment vertical="top" wrapText="1"/>
    </xf>
    <xf numFmtId="0" fontId="52" fillId="4" borderId="16" xfId="0" applyFont="1" applyFill="1" applyBorder="1"/>
    <xf numFmtId="0" fontId="51" fillId="0" borderId="0" xfId="0" applyFont="1"/>
    <xf numFmtId="0" fontId="0" fillId="0" borderId="0" xfId="0" applyFill="1"/>
    <xf numFmtId="170" fontId="0" fillId="0" borderId="0" xfId="0" applyNumberFormat="1"/>
    <xf numFmtId="171" fontId="51" fillId="0" borderId="0" xfId="0" applyNumberFormat="1" applyFont="1"/>
    <xf numFmtId="0" fontId="52" fillId="0" borderId="0" xfId="0" applyFont="1" applyFill="1"/>
    <xf numFmtId="168" fontId="0" fillId="0" borderId="0" xfId="0" applyNumberFormat="1" applyFill="1"/>
    <xf numFmtId="171" fontId="0" fillId="0" borderId="0" xfId="0" applyNumberFormat="1" applyFill="1"/>
    <xf numFmtId="3" fontId="53" fillId="0" borderId="0" xfId="0" quotePrefix="1" applyNumberFormat="1" applyFont="1" applyFill="1" applyAlignment="1">
      <alignment horizontal="left" vertical="top"/>
    </xf>
    <xf numFmtId="0" fontId="54" fillId="0" borderId="0" xfId="0" applyFont="1" applyFill="1"/>
    <xf numFmtId="0" fontId="53" fillId="0" borderId="0" xfId="0" applyFont="1" applyFill="1"/>
    <xf numFmtId="170" fontId="54" fillId="0" borderId="0" xfId="0" applyNumberFormat="1" applyFont="1"/>
    <xf numFmtId="171" fontId="55" fillId="0" borderId="0" xfId="0" applyNumberFormat="1" applyFont="1"/>
    <xf numFmtId="0" fontId="54" fillId="0" borderId="0" xfId="0" applyFont="1"/>
    <xf numFmtId="0" fontId="0" fillId="0" borderId="0" xfId="0" applyFill="1" applyAlignment="1">
      <alignment wrapText="1"/>
    </xf>
    <xf numFmtId="3" fontId="53" fillId="0" borderId="0" xfId="0" quotePrefix="1" applyNumberFormat="1" applyFont="1" applyFill="1" applyAlignment="1">
      <alignment horizontal="left" vertical="top" wrapText="1"/>
    </xf>
    <xf numFmtId="170" fontId="54" fillId="0" borderId="0" xfId="0" applyNumberFormat="1" applyFont="1" applyAlignment="1">
      <alignment wrapText="1"/>
    </xf>
    <xf numFmtId="171" fontId="55" fillId="0" borderId="0" xfId="0" applyNumberFormat="1" applyFont="1" applyAlignment="1">
      <alignment wrapText="1"/>
    </xf>
    <xf numFmtId="0" fontId="54" fillId="0" borderId="0" xfId="0" applyFont="1" applyAlignment="1">
      <alignment wrapText="1"/>
    </xf>
    <xf numFmtId="0" fontId="0" fillId="0" borderId="0" xfId="0" applyFill="1" applyAlignment="1"/>
    <xf numFmtId="170" fontId="54" fillId="0" borderId="0" xfId="0" applyNumberFormat="1" applyFont="1" applyAlignment="1"/>
    <xf numFmtId="171" fontId="55" fillId="0" borderId="0" xfId="0" applyNumberFormat="1" applyFont="1" applyAlignment="1"/>
    <xf numFmtId="0" fontId="54" fillId="0" borderId="0" xfId="0" applyFont="1" applyAlignment="1"/>
    <xf numFmtId="0" fontId="0" fillId="0" borderId="17" xfId="0" applyFill="1" applyBorder="1" applyAlignment="1">
      <alignment horizontal="center" wrapText="1"/>
    </xf>
    <xf numFmtId="0" fontId="0" fillId="0" borderId="12" xfId="0" applyFill="1" applyBorder="1"/>
    <xf numFmtId="0" fontId="0" fillId="0" borderId="13" xfId="0" applyFill="1" applyBorder="1"/>
    <xf numFmtId="0" fontId="0" fillId="0" borderId="15" xfId="0" applyFill="1" applyBorder="1"/>
    <xf numFmtId="0" fontId="0" fillId="0" borderId="18" xfId="0" applyFill="1" applyBorder="1"/>
    <xf numFmtId="0" fontId="0" fillId="0" borderId="10" xfId="0" applyFill="1" applyBorder="1"/>
    <xf numFmtId="0" fontId="0" fillId="0" borderId="3" xfId="0" applyFill="1" applyBorder="1" applyAlignment="1">
      <alignment horizontal="left"/>
    </xf>
    <xf numFmtId="0" fontId="0" fillId="0" borderId="19" xfId="0" applyFill="1" applyBorder="1"/>
    <xf numFmtId="0" fontId="0" fillId="0" borderId="3" xfId="0" applyFill="1" applyBorder="1" applyAlignment="1">
      <alignment horizontal="center"/>
    </xf>
    <xf numFmtId="0" fontId="0" fillId="0" borderId="20" xfId="0" applyFill="1" applyBorder="1"/>
    <xf numFmtId="0" fontId="0" fillId="0" borderId="21" xfId="0" applyFill="1" applyBorder="1" applyAlignment="1">
      <alignment horizontal="left"/>
    </xf>
    <xf numFmtId="0" fontId="0" fillId="0" borderId="22" xfId="0" applyFill="1" applyBorder="1"/>
    <xf numFmtId="0" fontId="0" fillId="0" borderId="21" xfId="0" applyFill="1" applyBorder="1" applyAlignment="1">
      <alignment horizontal="center"/>
    </xf>
    <xf numFmtId="0" fontId="0" fillId="0" borderId="16" xfId="0" applyFill="1" applyBorder="1"/>
    <xf numFmtId="170" fontId="0" fillId="0" borderId="0" xfId="0" applyNumberFormat="1" applyFill="1"/>
    <xf numFmtId="171" fontId="51" fillId="0" borderId="0" xfId="0" applyNumberFormat="1" applyFont="1" applyFill="1"/>
    <xf numFmtId="3" fontId="52" fillId="0" borderId="0" xfId="0" quotePrefix="1" applyNumberFormat="1" applyFont="1" applyFill="1" applyAlignment="1">
      <alignment horizontal="left" vertical="top"/>
    </xf>
    <xf numFmtId="168" fontId="0" fillId="0" borderId="16" xfId="0" applyNumberFormat="1" applyFill="1" applyBorder="1"/>
    <xf numFmtId="171" fontId="0" fillId="0" borderId="16" xfId="0" applyNumberFormat="1" applyFill="1" applyBorder="1"/>
    <xf numFmtId="0" fontId="0" fillId="0" borderId="0" xfId="0" applyFill="1" applyAlignment="1">
      <alignment vertical="top"/>
    </xf>
    <xf numFmtId="0" fontId="0" fillId="0" borderId="0" xfId="0" applyFont="1" applyFill="1" applyAlignment="1">
      <alignment vertical="top" wrapText="1"/>
    </xf>
    <xf numFmtId="168" fontId="0" fillId="0" borderId="0" xfId="0" applyNumberFormat="1" applyFill="1" applyAlignment="1">
      <alignment vertical="top"/>
    </xf>
    <xf numFmtId="171" fontId="0" fillId="0" borderId="0" xfId="0" applyNumberFormat="1" applyFill="1" applyAlignment="1">
      <alignment vertical="top"/>
    </xf>
    <xf numFmtId="170" fontId="0" fillId="0" borderId="0" xfId="0" applyNumberFormat="1" applyFill="1" applyAlignment="1">
      <alignment vertical="top"/>
    </xf>
    <xf numFmtId="171" fontId="51" fillId="0" borderId="0" xfId="0" applyNumberFormat="1" applyFont="1" applyAlignment="1">
      <alignment vertical="top"/>
    </xf>
    <xf numFmtId="0" fontId="0" fillId="0" borderId="0" xfId="0" applyAlignment="1">
      <alignment vertical="top"/>
    </xf>
    <xf numFmtId="168" fontId="0" fillId="0" borderId="0" xfId="0" applyNumberFormat="1" applyFill="1" applyBorder="1"/>
    <xf numFmtId="171" fontId="0" fillId="0" borderId="0" xfId="0" applyNumberFormat="1" applyFill="1" applyBorder="1"/>
    <xf numFmtId="0" fontId="56" fillId="0" borderId="0" xfId="0" applyFont="1"/>
    <xf numFmtId="0" fontId="57" fillId="0" borderId="0" xfId="0" applyFont="1"/>
    <xf numFmtId="168" fontId="57" fillId="0" borderId="0" xfId="0" applyNumberFormat="1" applyFont="1"/>
    <xf numFmtId="171" fontId="57" fillId="0" borderId="0" xfId="0" applyNumberFormat="1" applyFont="1"/>
    <xf numFmtId="170" fontId="57" fillId="0" borderId="0" xfId="0" applyNumberFormat="1" applyFont="1"/>
    <xf numFmtId="3" fontId="56" fillId="0" borderId="0" xfId="0" quotePrefix="1" applyNumberFormat="1" applyFont="1" applyAlignment="1">
      <alignment horizontal="left" vertical="top"/>
    </xf>
    <xf numFmtId="0" fontId="57" fillId="0" borderId="0" xfId="0" applyFont="1" applyAlignment="1">
      <alignment vertical="top"/>
    </xf>
    <xf numFmtId="0" fontId="57" fillId="0" borderId="0" xfId="0" applyFont="1" applyAlignment="1">
      <alignment vertical="top" wrapText="1"/>
    </xf>
    <xf numFmtId="168" fontId="57" fillId="0" borderId="0" xfId="0" applyNumberFormat="1" applyFont="1" applyAlignment="1">
      <alignment vertical="top"/>
    </xf>
    <xf numFmtId="171" fontId="57" fillId="0" borderId="0" xfId="0" applyNumberFormat="1" applyFont="1" applyAlignment="1">
      <alignment vertical="top"/>
    </xf>
    <xf numFmtId="170" fontId="57" fillId="0" borderId="0" xfId="0" applyNumberFormat="1" applyFont="1" applyAlignment="1">
      <alignment vertical="top"/>
    </xf>
    <xf numFmtId="168" fontId="57" fillId="0" borderId="16" xfId="0" applyNumberFormat="1" applyFont="1" applyBorder="1"/>
    <xf numFmtId="171" fontId="57" fillId="0" borderId="16" xfId="0" applyNumberFormat="1" applyFont="1" applyBorder="1"/>
    <xf numFmtId="0" fontId="52" fillId="0" borderId="0" xfId="0" applyFont="1"/>
    <xf numFmtId="168" fontId="0" fillId="0" borderId="0" xfId="0" applyNumberFormat="1"/>
    <xf numFmtId="171" fontId="0" fillId="0" borderId="0" xfId="0" applyNumberFormat="1"/>
    <xf numFmtId="0" fontId="0" fillId="0" borderId="0" xfId="0" applyFill="1" applyAlignment="1">
      <alignment vertical="top" wrapText="1"/>
    </xf>
    <xf numFmtId="171" fontId="52" fillId="0" borderId="18" xfId="0" applyNumberFormat="1" applyFont="1" applyFill="1" applyBorder="1"/>
    <xf numFmtId="170" fontId="51" fillId="0" borderId="0" xfId="0" applyNumberFormat="1" applyFont="1"/>
    <xf numFmtId="169" fontId="21" fillId="0" borderId="0" xfId="0" applyNumberFormat="1" applyFont="1" applyProtection="1">
      <protection hidden="1"/>
    </xf>
    <xf numFmtId="169" fontId="26" fillId="0" borderId="0" xfId="0" applyNumberFormat="1" applyFont="1" applyProtection="1">
      <protection hidden="1"/>
    </xf>
    <xf numFmtId="4" fontId="16" fillId="0" borderId="30" xfId="0" applyNumberFormat="1" applyFont="1" applyBorder="1" applyAlignment="1" applyProtection="1">
      <alignment horizontal="right"/>
    </xf>
    <xf numFmtId="4" fontId="16" fillId="0" borderId="31" xfId="0" applyNumberFormat="1" applyFont="1" applyBorder="1" applyAlignment="1" applyProtection="1">
      <alignment horizontal="right"/>
    </xf>
    <xf numFmtId="4" fontId="16" fillId="0" borderId="32" xfId="0" applyNumberFormat="1" applyFont="1" applyBorder="1" applyAlignment="1" applyProtection="1">
      <alignment horizontal="right"/>
    </xf>
    <xf numFmtId="4" fontId="16" fillId="0" borderId="33" xfId="0" applyNumberFormat="1" applyFont="1" applyBorder="1" applyAlignment="1" applyProtection="1">
      <alignment horizontal="right"/>
    </xf>
    <xf numFmtId="0" fontId="54" fillId="0" borderId="0" xfId="0" applyFont="1" applyFill="1" applyAlignment="1">
      <alignment wrapText="1"/>
    </xf>
    <xf numFmtId="0" fontId="54" fillId="0" borderId="0" xfId="0" applyFont="1" applyFill="1" applyAlignment="1"/>
    <xf numFmtId="171" fontId="0" fillId="0" borderId="0" xfId="0" applyNumberFormat="1" applyFill="1" applyProtection="1">
      <protection locked="0"/>
    </xf>
    <xf numFmtId="171" fontId="0" fillId="0" borderId="16" xfId="0" applyNumberFormat="1" applyFill="1" applyBorder="1" applyProtection="1">
      <protection locked="0"/>
    </xf>
    <xf numFmtId="168" fontId="0" fillId="0" borderId="0" xfId="0" applyNumberFormat="1" applyFill="1" applyAlignment="1" applyProtection="1">
      <alignment vertical="top"/>
      <protection locked="0"/>
    </xf>
    <xf numFmtId="168" fontId="0" fillId="0" borderId="0" xfId="0" applyNumberFormat="1" applyFill="1" applyProtection="1">
      <protection locked="0"/>
    </xf>
    <xf numFmtId="168" fontId="0" fillId="0" borderId="0" xfId="0" applyNumberFormat="1" applyFill="1" applyBorder="1" applyProtection="1">
      <protection locked="0"/>
    </xf>
    <xf numFmtId="168" fontId="57" fillId="0" borderId="0" xfId="0" applyNumberFormat="1" applyFont="1" applyProtection="1">
      <protection locked="0"/>
    </xf>
    <xf numFmtId="168" fontId="57" fillId="0" borderId="0" xfId="0" applyNumberFormat="1" applyFont="1" applyAlignment="1" applyProtection="1">
      <alignment vertical="top"/>
      <protection locked="0"/>
    </xf>
    <xf numFmtId="168" fontId="0" fillId="0" borderId="0" xfId="0" applyNumberFormat="1" applyProtection="1">
      <protection locked="0"/>
    </xf>
    <xf numFmtId="0" fontId="54" fillId="0" borderId="0" xfId="0" applyFont="1" applyFill="1" applyAlignment="1">
      <alignment wrapText="1"/>
    </xf>
    <xf numFmtId="0" fontId="0" fillId="0" borderId="0" xfId="0" applyFill="1" applyAlignment="1">
      <alignment wrapText="1"/>
    </xf>
    <xf numFmtId="0" fontId="54" fillId="0" borderId="0" xfId="0" applyFont="1" applyFill="1" applyAlignment="1"/>
    <xf numFmtId="0" fontId="0" fillId="0" borderId="0" xfId="0" applyFill="1" applyAlignment="1"/>
    <xf numFmtId="0" fontId="58" fillId="0" borderId="0" xfId="0" applyFont="1" applyFill="1" applyAlignment="1">
      <alignment horizontal="left" vertical="top" wrapText="1"/>
    </xf>
    <xf numFmtId="0" fontId="57" fillId="0" borderId="0" xfId="0" applyFont="1" applyFill="1" applyAlignment="1">
      <alignment horizontal="left" vertical="top"/>
    </xf>
    <xf numFmtId="0" fontId="52" fillId="0" borderId="0" xfId="0" applyFont="1" applyFill="1" applyAlignment="1">
      <alignment wrapText="1"/>
    </xf>
    <xf numFmtId="0" fontId="52" fillId="0" borderId="0" xfId="0" applyFont="1" applyFill="1" applyAlignment="1"/>
    <xf numFmtId="0" fontId="0" fillId="0" borderId="0" xfId="0" quotePrefix="1" applyFill="1" applyAlignment="1">
      <alignment wrapText="1"/>
    </xf>
    <xf numFmtId="0" fontId="54" fillId="0" borderId="0" xfId="0" quotePrefix="1" applyFont="1" applyFill="1" applyAlignment="1"/>
    <xf numFmtId="165" fontId="44" fillId="0" borderId="4" xfId="0" applyNumberFormat="1" applyFont="1" applyFill="1" applyBorder="1" applyAlignment="1" applyProtection="1">
      <alignment horizontal="right" shrinkToFit="1"/>
    </xf>
    <xf numFmtId="1" fontId="17" fillId="0" borderId="0" xfId="0" applyNumberFormat="1" applyFont="1" applyFill="1" applyBorder="1" applyAlignment="1" applyProtection="1">
      <alignment horizontal="right" vertical="top" wrapText="1"/>
    </xf>
    <xf numFmtId="0" fontId="15" fillId="0" borderId="0" xfId="0" applyNumberFormat="1" applyFont="1" applyFill="1" applyBorder="1" applyAlignment="1" applyProtection="1">
      <alignment vertical="top" wrapText="1"/>
    </xf>
    <xf numFmtId="0" fontId="16" fillId="0" borderId="0" xfId="0" applyNumberFormat="1" applyFont="1" applyFill="1" applyBorder="1" applyAlignment="1" applyProtection="1">
      <alignment horizontal="right" wrapText="1"/>
    </xf>
    <xf numFmtId="4" fontId="13" fillId="0" borderId="0" xfId="0" applyNumberFormat="1" applyFont="1" applyFill="1" applyBorder="1" applyAlignment="1" applyProtection="1">
      <alignment horizontal="right" wrapText="1"/>
    </xf>
    <xf numFmtId="4" fontId="13" fillId="0" borderId="0" xfId="0" applyNumberFormat="1" applyFont="1" applyFill="1" applyBorder="1" applyAlignment="1" applyProtection="1">
      <alignment horizontal="right"/>
    </xf>
    <xf numFmtId="4" fontId="16" fillId="0" borderId="0" xfId="0" applyNumberFormat="1" applyFont="1" applyFill="1" applyBorder="1" applyAlignment="1" applyProtection="1">
      <alignment horizontal="right"/>
    </xf>
    <xf numFmtId="2" fontId="28" fillId="0" borderId="0" xfId="0" applyNumberFormat="1" applyFont="1" applyFill="1" applyBorder="1" applyAlignment="1" applyProtection="1">
      <alignment horizontal="right" vertical="center" wrapText="1"/>
      <protection hidden="1"/>
    </xf>
    <xf numFmtId="1" fontId="28" fillId="0" borderId="0" xfId="0" applyNumberFormat="1" applyFont="1" applyFill="1" applyBorder="1" applyAlignment="1" applyProtection="1">
      <alignment horizontal="right" vertical="top" wrapText="1"/>
      <protection hidden="1"/>
    </xf>
    <xf numFmtId="0" fontId="16" fillId="0" borderId="0" xfId="0" applyNumberFormat="1" applyFont="1" applyFill="1" applyBorder="1" applyAlignment="1" applyProtection="1">
      <alignment vertical="top" wrapText="1"/>
    </xf>
    <xf numFmtId="164" fontId="33" fillId="0" borderId="0" xfId="4" quotePrefix="1" applyFont="1" applyFill="1" applyBorder="1" applyAlignment="1" applyProtection="1">
      <alignment horizontal="right" wrapText="1"/>
    </xf>
    <xf numFmtId="0" fontId="6" fillId="0" borderId="0" xfId="0" applyNumberFormat="1" applyFont="1" applyFill="1" applyBorder="1" applyAlignment="1" applyProtection="1">
      <alignment vertical="top" wrapText="1"/>
    </xf>
    <xf numFmtId="0" fontId="0" fillId="0" borderId="0" xfId="0" applyNumberFormat="1" applyFont="1" applyFill="1" applyBorder="1" applyAlignment="1" applyProtection="1">
      <alignment vertical="top" wrapText="1"/>
    </xf>
    <xf numFmtId="164" fontId="47" fillId="0" borderId="0" xfId="4" quotePrefix="1" applyFont="1" applyFill="1" applyBorder="1" applyAlignment="1" applyProtection="1">
      <alignment horizontal="right" wrapText="1"/>
    </xf>
    <xf numFmtId="167" fontId="4" fillId="0" borderId="0" xfId="0" applyNumberFormat="1" applyFont="1" applyFill="1" applyAlignment="1" applyProtection="1">
      <alignment horizontal="right" vertical="top" shrinkToFit="1"/>
    </xf>
    <xf numFmtId="0" fontId="4" fillId="0" borderId="0" xfId="0" applyNumberFormat="1" applyFont="1" applyFill="1" applyAlignment="1" applyProtection="1">
      <alignment horizontal="right"/>
    </xf>
    <xf numFmtId="165" fontId="4" fillId="0" borderId="0" xfId="0" applyNumberFormat="1" applyFont="1" applyFill="1" applyAlignment="1" applyProtection="1">
      <alignment horizontal="right" shrinkToFit="1"/>
    </xf>
    <xf numFmtId="0" fontId="4" fillId="0" borderId="0" xfId="0" applyNumberFormat="1" applyFont="1" applyFill="1" applyAlignment="1" applyProtection="1"/>
    <xf numFmtId="49" fontId="17" fillId="0" borderId="0" xfId="0" quotePrefix="1" applyNumberFormat="1" applyFont="1" applyAlignment="1" applyProtection="1">
      <alignment horizontal="left" vertical="top"/>
    </xf>
    <xf numFmtId="0" fontId="20" fillId="0" borderId="0" xfId="0" applyFont="1" applyFill="1" applyBorder="1" applyAlignment="1" applyProtection="1">
      <alignment vertical="center" wrapText="1"/>
      <protection hidden="1"/>
    </xf>
    <xf numFmtId="1" fontId="20" fillId="0" borderId="0" xfId="0" applyNumberFormat="1" applyFont="1" applyFill="1" applyBorder="1" applyAlignment="1" applyProtection="1">
      <alignment horizontal="right" vertical="top" wrapText="1"/>
      <protection hidden="1"/>
    </xf>
    <xf numFmtId="167" fontId="41" fillId="0" borderId="0" xfId="0" applyNumberFormat="1" applyFont="1" applyFill="1" applyAlignment="1" applyProtection="1">
      <alignment horizontal="left" vertical="top"/>
    </xf>
    <xf numFmtId="4" fontId="15" fillId="0" borderId="0" xfId="0" applyNumberFormat="1" applyFont="1" applyFill="1" applyBorder="1" applyAlignment="1" applyProtection="1">
      <alignment horizontal="right"/>
    </xf>
    <xf numFmtId="0" fontId="39" fillId="0" borderId="0" xfId="0" applyNumberFormat="1" applyFont="1" applyFill="1" applyBorder="1" applyAlignment="1" applyProtection="1">
      <alignment horizontal="fill" vertical="center" wrapText="1"/>
    </xf>
    <xf numFmtId="0" fontId="15" fillId="0" borderId="0" xfId="0" applyNumberFormat="1" applyFont="1" applyFill="1" applyBorder="1" applyAlignment="1" applyProtection="1">
      <alignment horizontal="fill" vertical="center" wrapText="1"/>
    </xf>
    <xf numFmtId="0" fontId="15" fillId="0" borderId="0" xfId="0" applyNumberFormat="1" applyFont="1" applyFill="1" applyBorder="1" applyAlignment="1" applyProtection="1">
      <alignment horizontal="fill" wrapText="1"/>
    </xf>
    <xf numFmtId="167" fontId="37" fillId="0" borderId="0" xfId="0" applyNumberFormat="1" applyFont="1" applyFill="1" applyAlignment="1" applyProtection="1">
      <alignment horizontal="right" vertical="top" shrinkToFit="1"/>
    </xf>
    <xf numFmtId="0" fontId="13" fillId="0" borderId="0" xfId="0" applyNumberFormat="1" applyFont="1" applyFill="1" applyAlignment="1" applyProtection="1">
      <alignment horizontal="right"/>
    </xf>
    <xf numFmtId="167" fontId="36" fillId="0" borderId="0" xfId="0" applyNumberFormat="1" applyFont="1" applyFill="1" applyAlignment="1" applyProtection="1">
      <alignment horizontal="right" vertical="top" shrinkToFit="1"/>
    </xf>
    <xf numFmtId="49" fontId="17" fillId="0" borderId="0" xfId="0" quotePrefix="1" applyNumberFormat="1" applyFont="1" applyFill="1" applyAlignment="1" applyProtection="1">
      <alignment horizontal="left" vertical="top"/>
    </xf>
    <xf numFmtId="0" fontId="35" fillId="0" borderId="0" xfId="0" applyNumberFormat="1" applyFont="1" applyAlignment="1" applyProtection="1">
      <alignment vertical="top" wrapText="1"/>
    </xf>
    <xf numFmtId="0" fontId="36" fillId="0" borderId="0" xfId="0" applyNumberFormat="1" applyFont="1" applyAlignment="1" applyProtection="1">
      <alignment vertical="top" wrapText="1"/>
    </xf>
    <xf numFmtId="0" fontId="9" fillId="0" borderId="0" xfId="0" applyNumberFormat="1" applyFont="1" applyFill="1" applyAlignment="1" applyProtection="1">
      <alignment vertical="top" wrapText="1"/>
    </xf>
    <xf numFmtId="1" fontId="37" fillId="0" borderId="0"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wrapText="1"/>
    </xf>
    <xf numFmtId="4" fontId="4" fillId="0" borderId="0" xfId="0" applyNumberFormat="1" applyFont="1" applyFill="1" applyBorder="1" applyAlignment="1" applyProtection="1">
      <alignment horizontal="right" wrapText="1"/>
    </xf>
    <xf numFmtId="4" fontId="4" fillId="0" borderId="0" xfId="0" applyNumberFormat="1" applyFont="1" applyFill="1" applyBorder="1" applyAlignment="1" applyProtection="1">
      <alignment horizontal="right"/>
    </xf>
    <xf numFmtId="2" fontId="38" fillId="2" borderId="0" xfId="0" applyNumberFormat="1" applyFont="1" applyFill="1" applyBorder="1" applyAlignment="1" applyProtection="1">
      <alignment horizontal="right" vertical="center" wrapText="1"/>
      <protection hidden="1"/>
    </xf>
    <xf numFmtId="164" fontId="33" fillId="0" borderId="0" xfId="5" quotePrefix="1" applyFont="1" applyFill="1" applyBorder="1" applyAlignment="1" applyProtection="1">
      <alignment horizontal="right" wrapText="1"/>
    </xf>
    <xf numFmtId="0" fontId="16" fillId="0" borderId="0" xfId="0" quotePrefix="1" applyNumberFormat="1" applyFont="1" applyFill="1" applyBorder="1" applyAlignment="1" applyProtection="1">
      <alignment vertical="center" wrapText="1"/>
    </xf>
    <xf numFmtId="0" fontId="16" fillId="0" borderId="0" xfId="0" quotePrefix="1" applyNumberFormat="1" applyFont="1" applyFill="1" applyBorder="1" applyAlignment="1" applyProtection="1">
      <alignment vertical="top" wrapText="1"/>
    </xf>
    <xf numFmtId="167" fontId="17" fillId="0" borderId="0" xfId="0" applyNumberFormat="1" applyFont="1" applyAlignment="1" applyProtection="1">
      <alignment horizontal="right" vertical="top" shrinkToFit="1"/>
    </xf>
    <xf numFmtId="0" fontId="13" fillId="0" borderId="0" xfId="0" applyNumberFormat="1" applyFont="1" applyFill="1" applyAlignment="1" applyProtection="1">
      <alignment vertical="top" wrapText="1"/>
    </xf>
    <xf numFmtId="166" fontId="13" fillId="0" borderId="0" xfId="0" applyNumberFormat="1" applyFont="1" applyFill="1" applyAlignment="1" applyProtection="1">
      <alignment horizontal="right" shrinkToFit="1"/>
    </xf>
    <xf numFmtId="0" fontId="13" fillId="0" borderId="0" xfId="0" applyNumberFormat="1" applyFont="1" applyAlignment="1" applyProtection="1"/>
    <xf numFmtId="0" fontId="13" fillId="0" borderId="0" xfId="0" applyNumberFormat="1" applyFont="1" applyAlignment="1" applyProtection="1">
      <alignment vertical="top" wrapText="1"/>
    </xf>
    <xf numFmtId="0" fontId="6" fillId="0" borderId="0" xfId="0" quotePrefix="1" applyNumberFormat="1" applyFont="1" applyAlignment="1" applyProtection="1">
      <alignment vertical="top" wrapText="1"/>
    </xf>
    <xf numFmtId="0" fontId="4" fillId="0" borderId="0" xfId="0" applyNumberFormat="1" applyFont="1" applyFill="1" applyAlignment="1" applyProtection="1">
      <alignment vertical="top" wrapText="1"/>
    </xf>
    <xf numFmtId="0" fontId="4" fillId="0" borderId="0" xfId="0" quotePrefix="1" applyNumberFormat="1" applyFont="1" applyFill="1" applyAlignment="1" applyProtection="1">
      <alignment vertical="top" wrapText="1"/>
    </xf>
    <xf numFmtId="166" fontId="8" fillId="0" borderId="0" xfId="0" applyNumberFormat="1" applyFont="1" applyFill="1" applyAlignment="1" applyProtection="1">
      <alignment horizontal="right" shrinkToFit="1"/>
    </xf>
    <xf numFmtId="0" fontId="19" fillId="0" borderId="5" xfId="0" applyNumberFormat="1" applyFont="1" applyFill="1" applyBorder="1" applyAlignment="1" applyProtection="1">
      <alignment vertical="top" wrapText="1"/>
    </xf>
    <xf numFmtId="0" fontId="16" fillId="0" borderId="6" xfId="0" applyNumberFormat="1" applyFont="1" applyFill="1" applyBorder="1" applyAlignment="1" applyProtection="1">
      <alignment horizontal="right" wrapText="1"/>
    </xf>
    <xf numFmtId="4" fontId="13" fillId="0" borderId="6" xfId="0" applyNumberFormat="1" applyFont="1" applyFill="1" applyBorder="1" applyAlignment="1" applyProtection="1">
      <alignment horizontal="right" wrapText="1"/>
    </xf>
    <xf numFmtId="4" fontId="13" fillId="0" borderId="7" xfId="0" applyNumberFormat="1" applyFont="1" applyFill="1" applyBorder="1" applyAlignment="1" applyProtection="1">
      <alignment horizontal="right"/>
    </xf>
    <xf numFmtId="4" fontId="16" fillId="0" borderId="8" xfId="0" applyNumberFormat="1" applyFont="1" applyFill="1" applyBorder="1" applyAlignment="1" applyProtection="1">
      <alignment horizontal="right"/>
    </xf>
    <xf numFmtId="0" fontId="19" fillId="0" borderId="9" xfId="0" applyNumberFormat="1" applyFont="1" applyFill="1" applyBorder="1" applyAlignment="1" applyProtection="1">
      <alignment vertical="top" wrapText="1"/>
    </xf>
    <xf numFmtId="0" fontId="16" fillId="0" borderId="3" xfId="0" applyNumberFormat="1" applyFont="1" applyFill="1" applyBorder="1" applyAlignment="1" applyProtection="1">
      <alignment horizontal="right" wrapText="1"/>
    </xf>
    <xf numFmtId="4" fontId="13" fillId="0" borderId="3" xfId="0" applyNumberFormat="1" applyFont="1" applyFill="1" applyBorder="1" applyAlignment="1" applyProtection="1">
      <alignment horizontal="right" wrapText="1"/>
    </xf>
    <xf numFmtId="4" fontId="13" fillId="0" borderId="10" xfId="0" applyNumberFormat="1" applyFont="1" applyFill="1" applyBorder="1" applyAlignment="1" applyProtection="1">
      <alignment horizontal="right"/>
    </xf>
    <xf numFmtId="4" fontId="16" fillId="0" borderId="11" xfId="0" applyNumberFormat="1" applyFont="1" applyFill="1" applyBorder="1" applyAlignment="1" applyProtection="1">
      <alignment horizontal="right"/>
    </xf>
    <xf numFmtId="0" fontId="19" fillId="0" borderId="12" xfId="0" applyNumberFormat="1" applyFont="1" applyFill="1" applyBorder="1" applyAlignment="1" applyProtection="1">
      <alignment vertical="top" wrapText="1"/>
    </xf>
    <xf numFmtId="0" fontId="16" fillId="0" borderId="13" xfId="0" applyNumberFormat="1" applyFont="1" applyFill="1" applyBorder="1" applyAlignment="1" applyProtection="1">
      <alignment horizontal="right" wrapText="1"/>
    </xf>
    <xf numFmtId="4" fontId="13" fillId="0" borderId="13" xfId="0" applyNumberFormat="1" applyFont="1" applyFill="1" applyBorder="1" applyAlignment="1" applyProtection="1">
      <alignment horizontal="right" wrapText="1"/>
    </xf>
    <xf numFmtId="4" fontId="13" fillId="0" borderId="14" xfId="0" applyNumberFormat="1" applyFont="1" applyFill="1" applyBorder="1" applyAlignment="1" applyProtection="1">
      <alignment horizontal="right"/>
    </xf>
    <xf numFmtId="4" fontId="16" fillId="0" borderId="15" xfId="0" applyNumberFormat="1" applyFont="1" applyFill="1" applyBorder="1" applyAlignment="1" applyProtection="1">
      <alignment horizontal="right"/>
    </xf>
    <xf numFmtId="0" fontId="15" fillId="0" borderId="1" xfId="0" applyNumberFormat="1" applyFont="1" applyFill="1" applyBorder="1" applyAlignment="1" applyProtection="1">
      <alignment horizontal="fill" vertical="center" wrapText="1"/>
    </xf>
    <xf numFmtId="0" fontId="15" fillId="0" borderId="1" xfId="0" applyNumberFormat="1" applyFont="1" applyFill="1" applyBorder="1" applyAlignment="1" applyProtection="1">
      <alignment horizontal="fill" wrapText="1"/>
    </xf>
    <xf numFmtId="0" fontId="15" fillId="0" borderId="2" xfId="0" applyNumberFormat="1" applyFont="1" applyFill="1" applyBorder="1" applyAlignment="1" applyProtection="1">
      <alignment horizontal="fill" wrapText="1"/>
    </xf>
    <xf numFmtId="0" fontId="40" fillId="0" borderId="0" xfId="0" applyNumberFormat="1" applyFont="1" applyFill="1" applyBorder="1" applyAlignment="1" applyProtection="1">
      <alignment horizontal="fill" vertical="center" wrapText="1"/>
    </xf>
    <xf numFmtId="0" fontId="30" fillId="0" borderId="0" xfId="0" applyNumberFormat="1" applyFont="1" applyFill="1" applyBorder="1" applyAlignment="1" applyProtection="1">
      <alignment horizontal="fill" vertical="center" wrapText="1"/>
    </xf>
    <xf numFmtId="0" fontId="30" fillId="0" borderId="0" xfId="0" applyNumberFormat="1" applyFont="1" applyFill="1" applyBorder="1" applyAlignment="1" applyProtection="1">
      <alignment horizontal="fill" wrapText="1"/>
    </xf>
    <xf numFmtId="0" fontId="31" fillId="0" borderId="0" xfId="0" applyFont="1" applyFill="1" applyBorder="1" applyAlignment="1" applyProtection="1">
      <alignment vertical="center" wrapText="1"/>
      <protection hidden="1"/>
    </xf>
    <xf numFmtId="1" fontId="31" fillId="0" borderId="0" xfId="0" applyNumberFormat="1" applyFont="1" applyFill="1" applyBorder="1" applyAlignment="1" applyProtection="1">
      <alignment horizontal="right" vertical="top" wrapText="1"/>
      <protection hidden="1"/>
    </xf>
    <xf numFmtId="1" fontId="29" fillId="0" borderId="0" xfId="0" applyNumberFormat="1" applyFont="1" applyFill="1" applyBorder="1" applyAlignment="1" applyProtection="1">
      <alignment horizontal="right" vertical="top" wrapText="1"/>
    </xf>
    <xf numFmtId="0" fontId="23" fillId="0" borderId="0" xfId="0" applyNumberFormat="1" applyFont="1" applyFill="1" applyBorder="1" applyAlignment="1" applyProtection="1">
      <alignment vertical="top" wrapText="1"/>
    </xf>
    <xf numFmtId="0" fontId="23" fillId="0" borderId="0" xfId="0" applyNumberFormat="1" applyFont="1" applyFill="1" applyBorder="1" applyAlignment="1" applyProtection="1">
      <alignment horizontal="right" wrapText="1"/>
    </xf>
    <xf numFmtId="4" fontId="21" fillId="0" borderId="0" xfId="0" applyNumberFormat="1" applyFont="1" applyFill="1" applyBorder="1" applyAlignment="1" applyProtection="1">
      <alignment horizontal="right" wrapText="1"/>
    </xf>
    <xf numFmtId="4" fontId="21" fillId="0" borderId="0" xfId="0" applyNumberFormat="1" applyFont="1" applyFill="1" applyBorder="1" applyAlignment="1" applyProtection="1">
      <alignment horizontal="right"/>
    </xf>
    <xf numFmtId="4" fontId="23" fillId="0" borderId="0" xfId="0" applyNumberFormat="1" applyFont="1" applyFill="1" applyBorder="1" applyAlignment="1" applyProtection="1">
      <alignment horizontal="right"/>
    </xf>
    <xf numFmtId="2" fontId="27" fillId="0" borderId="0" xfId="0" applyNumberFormat="1" applyFont="1" applyFill="1" applyBorder="1" applyAlignment="1" applyProtection="1">
      <alignment horizontal="right" vertical="center" wrapText="1"/>
      <protection hidden="1"/>
    </xf>
    <xf numFmtId="1" fontId="27" fillId="0" borderId="0" xfId="0" applyNumberFormat="1" applyFont="1" applyFill="1" applyBorder="1" applyAlignment="1" applyProtection="1">
      <alignment horizontal="right" vertical="top" wrapText="1"/>
      <protection hidden="1"/>
    </xf>
    <xf numFmtId="0" fontId="0" fillId="0" borderId="0" xfId="0" applyProtection="1"/>
    <xf numFmtId="49" fontId="29" fillId="0" borderId="0" xfId="0" quotePrefix="1" applyNumberFormat="1" applyFont="1" applyAlignment="1" applyProtection="1">
      <alignment horizontal="left" vertical="top"/>
    </xf>
    <xf numFmtId="0" fontId="23" fillId="0" borderId="0" xfId="0" applyFont="1" applyAlignment="1" applyProtection="1">
      <alignment horizontal="left" wrapText="1"/>
    </xf>
    <xf numFmtId="49" fontId="24" fillId="0" borderId="0" xfId="0" applyNumberFormat="1" applyFont="1" applyAlignment="1" applyProtection="1">
      <alignment horizontal="right"/>
    </xf>
    <xf numFmtId="0" fontId="25" fillId="0" borderId="0" xfId="0" applyFont="1" applyAlignment="1" applyProtection="1">
      <alignment horizontal="right" wrapText="1"/>
    </xf>
    <xf numFmtId="4" fontId="21" fillId="0" borderId="0" xfId="0" applyNumberFormat="1" applyFont="1" applyAlignment="1" applyProtection="1">
      <alignment horizontal="right"/>
    </xf>
    <xf numFmtId="4" fontId="26" fillId="0" borderId="0" xfId="0" applyNumberFormat="1" applyFont="1" applyAlignment="1" applyProtection="1">
      <alignment horizontal="right"/>
    </xf>
    <xf numFmtId="1" fontId="29" fillId="0" borderId="0" xfId="0" applyNumberFormat="1" applyFont="1" applyAlignment="1" applyProtection="1">
      <alignment horizontal="right" vertical="top" wrapText="1"/>
    </xf>
    <xf numFmtId="0" fontId="18" fillId="0" borderId="0" xfId="0" applyFont="1" applyFill="1" applyProtection="1">
      <protection hidden="1"/>
    </xf>
    <xf numFmtId="0" fontId="13" fillId="0" borderId="0" xfId="0" applyNumberFormat="1" applyFont="1" applyFill="1" applyAlignment="1" applyProtection="1"/>
    <xf numFmtId="0" fontId="32" fillId="0" borderId="0" xfId="0" applyFont="1" applyFill="1" applyProtection="1">
      <protection hidden="1"/>
    </xf>
    <xf numFmtId="0" fontId="0" fillId="0" borderId="0" xfId="0" applyFill="1" applyProtection="1"/>
    <xf numFmtId="167" fontId="4" fillId="0" borderId="0" xfId="0" applyNumberFormat="1" applyFont="1" applyAlignment="1" applyProtection="1">
      <alignment horizontal="right" vertical="top" shrinkToFit="1"/>
    </xf>
    <xf numFmtId="0" fontId="6" fillId="0" borderId="0" xfId="0" quotePrefix="1" applyNumberFormat="1" applyFont="1" applyFill="1" applyBorder="1" applyAlignment="1" applyProtection="1">
      <alignment vertical="top" wrapText="1"/>
    </xf>
    <xf numFmtId="0" fontId="6" fillId="0" borderId="0" xfId="0" applyNumberFormat="1" applyFont="1" applyAlignment="1" applyProtection="1">
      <alignment vertical="top" wrapText="1"/>
    </xf>
    <xf numFmtId="0" fontId="48" fillId="0" borderId="0" xfId="0" applyNumberFormat="1" applyFont="1" applyFill="1" applyAlignment="1" applyProtection="1">
      <alignment vertical="top" wrapText="1"/>
    </xf>
    <xf numFmtId="0" fontId="37" fillId="0" borderId="0" xfId="0" applyNumberFormat="1" applyFont="1" applyFill="1" applyAlignment="1" applyProtection="1">
      <alignment vertical="top" wrapText="1"/>
    </xf>
    <xf numFmtId="0" fontId="4" fillId="0" borderId="0" xfId="0" applyNumberFormat="1" applyFont="1" applyFill="1" applyAlignment="1" applyProtection="1">
      <alignment wrapText="1"/>
    </xf>
    <xf numFmtId="166" fontId="4" fillId="0" borderId="0" xfId="0" applyNumberFormat="1" applyFont="1" applyFill="1" applyBorder="1" applyAlignment="1" applyProtection="1">
      <alignment horizontal="right"/>
    </xf>
    <xf numFmtId="0" fontId="13" fillId="0" borderId="0" xfId="0" applyNumberFormat="1" applyFont="1" applyFill="1" applyAlignment="1" applyProtection="1">
      <alignment horizontal="right" wrapText="1"/>
    </xf>
    <xf numFmtId="0" fontId="6" fillId="0" borderId="0" xfId="0" quotePrefix="1" applyNumberFormat="1" applyFont="1" applyFill="1" applyAlignment="1" applyProtection="1">
      <alignment vertical="top" wrapText="1"/>
    </xf>
    <xf numFmtId="0" fontId="8" fillId="0" borderId="0" xfId="0" quotePrefix="1" applyNumberFormat="1" applyFont="1" applyFill="1" applyAlignment="1" applyProtection="1">
      <alignment vertical="top" wrapText="1"/>
    </xf>
    <xf numFmtId="166" fontId="12" fillId="0" borderId="0" xfId="0" applyNumberFormat="1" applyFont="1" applyFill="1" applyAlignment="1" applyProtection="1">
      <alignment horizontal="right" shrinkToFit="1"/>
    </xf>
    <xf numFmtId="167" fontId="37" fillId="0" borderId="0" xfId="0" quotePrefix="1" applyNumberFormat="1" applyFont="1" applyAlignment="1" applyProtection="1">
      <alignment horizontal="left" vertical="top"/>
    </xf>
    <xf numFmtId="0" fontId="13" fillId="0" borderId="0" xfId="0" applyNumberFormat="1" applyFont="1" applyFill="1" applyAlignment="1" applyProtection="1">
      <alignment vertical="top"/>
    </xf>
    <xf numFmtId="2" fontId="38" fillId="0" borderId="0" xfId="0" applyNumberFormat="1" applyFont="1" applyFill="1" applyBorder="1" applyAlignment="1" applyProtection="1">
      <alignment horizontal="right" vertical="center" wrapText="1"/>
      <protection hidden="1"/>
    </xf>
    <xf numFmtId="0" fontId="22" fillId="0" borderId="0" xfId="0" applyFont="1" applyFill="1" applyAlignment="1" applyProtection="1">
      <alignment horizontal="right"/>
      <protection hidden="1"/>
    </xf>
    <xf numFmtId="0" fontId="27" fillId="0" borderId="0" xfId="0" applyFont="1" applyFill="1" applyProtection="1">
      <protection hidden="1"/>
    </xf>
    <xf numFmtId="0" fontId="27" fillId="0" borderId="0" xfId="0" applyFont="1" applyFill="1" applyAlignment="1" applyProtection="1">
      <alignment horizontal="right" vertical="center" wrapText="1"/>
      <protection hidden="1"/>
    </xf>
    <xf numFmtId="0" fontId="42" fillId="0" borderId="0" xfId="0" applyFont="1" applyAlignment="1" applyProtection="1">
      <alignment horizontal="center" vertical="center"/>
    </xf>
    <xf numFmtId="0" fontId="42" fillId="0" borderId="3" xfId="0" applyFont="1" applyBorder="1" applyAlignment="1" applyProtection="1">
      <alignment horizontal="center" vertical="center"/>
    </xf>
    <xf numFmtId="167" fontId="43" fillId="0" borderId="3" xfId="0" applyNumberFormat="1" applyFont="1" applyBorder="1" applyAlignment="1" applyProtection="1">
      <alignment horizontal="right" vertical="top" shrinkToFit="1"/>
    </xf>
    <xf numFmtId="0" fontId="43" fillId="0" borderId="3" xfId="0" applyFont="1" applyBorder="1" applyAlignment="1" applyProtection="1">
      <alignment vertical="top" wrapText="1"/>
    </xf>
    <xf numFmtId="0" fontId="43" fillId="0" borderId="3" xfId="0" applyFont="1" applyBorder="1" applyAlignment="1" applyProtection="1">
      <alignment horizontal="right"/>
    </xf>
    <xf numFmtId="165" fontId="43" fillId="0" borderId="3" xfId="0" applyNumberFormat="1" applyFont="1" applyBorder="1" applyAlignment="1" applyProtection="1">
      <alignment horizontal="right" shrinkToFit="1"/>
    </xf>
    <xf numFmtId="166" fontId="43" fillId="0" borderId="3" xfId="0" applyNumberFormat="1" applyFont="1" applyBorder="1" applyAlignment="1" applyProtection="1">
      <alignment horizontal="right" shrinkToFit="1"/>
    </xf>
    <xf numFmtId="0" fontId="43" fillId="0" borderId="0" xfId="0" applyFont="1" applyAlignment="1" applyProtection="1">
      <alignment horizontal="center"/>
    </xf>
    <xf numFmtId="167" fontId="44" fillId="0" borderId="4" xfId="0" applyNumberFormat="1" applyFont="1" applyBorder="1" applyAlignment="1" applyProtection="1">
      <alignment horizontal="right" vertical="top" shrinkToFit="1"/>
    </xf>
    <xf numFmtId="0" fontId="44" fillId="0" borderId="4" xfId="0" applyFont="1" applyBorder="1" applyAlignment="1" applyProtection="1">
      <alignment vertical="top" wrapText="1"/>
    </xf>
    <xf numFmtId="0" fontId="44" fillId="0" borderId="4" xfId="0" applyFont="1" applyBorder="1" applyAlignment="1" applyProtection="1">
      <alignment horizontal="right"/>
    </xf>
    <xf numFmtId="165" fontId="44" fillId="0" borderId="4" xfId="0" applyNumberFormat="1" applyFont="1" applyBorder="1" applyAlignment="1" applyProtection="1">
      <alignment horizontal="right" shrinkToFit="1"/>
    </xf>
    <xf numFmtId="166" fontId="44" fillId="0" borderId="0" xfId="0" applyNumberFormat="1" applyFont="1" applyAlignment="1" applyProtection="1">
      <alignment shrinkToFit="1"/>
    </xf>
    <xf numFmtId="0" fontId="44" fillId="0" borderId="0" xfId="0" applyFont="1" applyProtection="1"/>
    <xf numFmtId="0" fontId="7" fillId="0" borderId="0" xfId="0" applyFont="1" applyAlignment="1" applyProtection="1">
      <alignment vertical="top"/>
    </xf>
    <xf numFmtId="0" fontId="8" fillId="0" borderId="0" xfId="0" applyFont="1" applyAlignment="1" applyProtection="1">
      <alignment horizontal="right"/>
    </xf>
    <xf numFmtId="165" fontId="8" fillId="0" borderId="0" xfId="0" applyNumberFormat="1" applyFont="1" applyAlignment="1" applyProtection="1">
      <alignment horizontal="right" shrinkToFit="1"/>
    </xf>
    <xf numFmtId="166" fontId="4" fillId="0" borderId="0" xfId="0" applyNumberFormat="1" applyFont="1" applyAlignment="1" applyProtection="1">
      <alignment horizontal="right" shrinkToFit="1"/>
    </xf>
    <xf numFmtId="0" fontId="4" fillId="0" borderId="0" xfId="0" applyFont="1" applyProtection="1"/>
    <xf numFmtId="0" fontId="7" fillId="0" borderId="0" xfId="0" quotePrefix="1" applyFont="1" applyAlignment="1" applyProtection="1">
      <alignment vertical="top" wrapText="1"/>
    </xf>
    <xf numFmtId="0" fontId="7" fillId="0" borderId="0" xfId="0" applyFont="1" applyAlignment="1" applyProtection="1">
      <alignment vertical="top" wrapText="1"/>
    </xf>
    <xf numFmtId="167" fontId="2" fillId="0" borderId="0" xfId="0" applyNumberFormat="1" applyFont="1" applyAlignment="1" applyProtection="1">
      <alignment horizontal="right" vertical="top" shrinkToFit="1"/>
    </xf>
    <xf numFmtId="0" fontId="10" fillId="0" borderId="0" xfId="0" applyFont="1" applyAlignment="1" applyProtection="1">
      <alignment horizontal="right"/>
    </xf>
    <xf numFmtId="165" fontId="10" fillId="0" borderId="0" xfId="0" applyNumberFormat="1" applyFont="1" applyAlignment="1" applyProtection="1">
      <alignment horizontal="right" shrinkToFit="1"/>
    </xf>
    <xf numFmtId="166" fontId="2" fillId="0" borderId="0" xfId="0" applyNumberFormat="1" applyFont="1" applyAlignment="1" applyProtection="1">
      <alignment horizontal="right" shrinkToFit="1"/>
    </xf>
    <xf numFmtId="0" fontId="7" fillId="0" borderId="0" xfId="0" applyFont="1" applyAlignment="1" applyProtection="1">
      <alignment horizontal="left" vertical="top"/>
    </xf>
    <xf numFmtId="0" fontId="8" fillId="0" borderId="0" xfId="0" applyFont="1" applyAlignment="1" applyProtection="1">
      <alignment vertical="top" wrapText="1"/>
    </xf>
    <xf numFmtId="0" fontId="39" fillId="0" borderId="0" xfId="0" applyFont="1" applyAlignment="1" applyProtection="1">
      <alignment horizontal="fill" vertical="center" wrapText="1"/>
    </xf>
    <xf numFmtId="0" fontId="15" fillId="0" borderId="0" xfId="0" applyFont="1" applyAlignment="1" applyProtection="1">
      <alignment horizontal="fill" vertical="center" wrapText="1"/>
    </xf>
    <xf numFmtId="0" fontId="15" fillId="0" borderId="0" xfId="0" applyFont="1" applyAlignment="1" applyProtection="1">
      <alignment horizontal="fill" wrapText="1"/>
    </xf>
    <xf numFmtId="0" fontId="20" fillId="0" borderId="0" xfId="0" applyFont="1" applyAlignment="1" applyProtection="1">
      <alignment vertical="center" wrapText="1"/>
      <protection hidden="1"/>
    </xf>
    <xf numFmtId="1" fontId="17" fillId="0" borderId="0" xfId="0" applyNumberFormat="1" applyFont="1" applyAlignment="1" applyProtection="1">
      <alignment horizontal="right" vertical="top" wrapText="1"/>
    </xf>
    <xf numFmtId="0" fontId="15" fillId="0" borderId="0" xfId="0" applyFont="1" applyAlignment="1" applyProtection="1">
      <alignment vertical="top" wrapText="1"/>
    </xf>
    <xf numFmtId="0" fontId="16" fillId="0" borderId="0" xfId="0" applyFont="1" applyAlignment="1" applyProtection="1">
      <alignment horizontal="right" wrapText="1"/>
    </xf>
    <xf numFmtId="4" fontId="13" fillId="0" borderId="0" xfId="0" applyNumberFormat="1" applyFont="1" applyAlignment="1" applyProtection="1">
      <alignment horizontal="right" wrapText="1"/>
    </xf>
    <xf numFmtId="4" fontId="13" fillId="0" borderId="0" xfId="0" applyNumberFormat="1" applyFont="1" applyAlignment="1" applyProtection="1">
      <alignment horizontal="right"/>
    </xf>
    <xf numFmtId="4" fontId="16" fillId="0" borderId="0" xfId="0" applyNumberFormat="1" applyFont="1" applyAlignment="1" applyProtection="1">
      <alignment horizontal="right"/>
    </xf>
    <xf numFmtId="0" fontId="19" fillId="0" borderId="23" xfId="0" applyFont="1" applyBorder="1" applyAlignment="1" applyProtection="1">
      <alignment vertical="top" wrapText="1"/>
    </xf>
    <xf numFmtId="0" fontId="16" fillId="0" borderId="24" xfId="0" applyFont="1" applyBorder="1" applyAlignment="1" applyProtection="1">
      <alignment horizontal="right" wrapText="1"/>
    </xf>
    <xf numFmtId="4" fontId="13" fillId="0" borderId="24" xfId="0" applyNumberFormat="1" applyFont="1" applyBorder="1" applyAlignment="1" applyProtection="1">
      <alignment horizontal="right" wrapText="1"/>
    </xf>
    <xf numFmtId="4" fontId="13" fillId="0" borderId="24" xfId="0" applyNumberFormat="1" applyFont="1" applyBorder="1" applyAlignment="1" applyProtection="1">
      <alignment horizontal="right"/>
    </xf>
    <xf numFmtId="0" fontId="19" fillId="0" borderId="25" xfId="0" applyFont="1" applyBorder="1" applyAlignment="1" applyProtection="1">
      <alignment vertical="top" wrapText="1"/>
    </xf>
    <xf numFmtId="0" fontId="16" fillId="0" borderId="16" xfId="0" applyFont="1" applyBorder="1" applyAlignment="1" applyProtection="1">
      <alignment horizontal="right" wrapText="1"/>
    </xf>
    <xf numFmtId="4" fontId="13" fillId="0" borderId="16" xfId="0" applyNumberFormat="1" applyFont="1" applyBorder="1" applyAlignment="1" applyProtection="1">
      <alignment horizontal="right" wrapText="1"/>
    </xf>
    <xf numFmtId="4" fontId="13" fillId="0" borderId="16" xfId="0" applyNumberFormat="1" applyFont="1" applyBorder="1" applyAlignment="1" applyProtection="1">
      <alignment horizontal="right"/>
    </xf>
    <xf numFmtId="0" fontId="19" fillId="0" borderId="26" xfId="0" applyFont="1" applyBorder="1" applyAlignment="1" applyProtection="1">
      <alignment vertical="top" wrapText="1"/>
    </xf>
    <xf numFmtId="0" fontId="16" fillId="0" borderId="27" xfId="0" applyFont="1" applyBorder="1" applyAlignment="1" applyProtection="1">
      <alignment horizontal="right" wrapText="1"/>
    </xf>
    <xf numFmtId="4" fontId="13" fillId="0" borderId="27" xfId="0" applyNumberFormat="1" applyFont="1" applyBorder="1" applyAlignment="1" applyProtection="1">
      <alignment horizontal="right" wrapText="1"/>
    </xf>
    <xf numFmtId="4" fontId="13" fillId="0" borderId="27" xfId="0" applyNumberFormat="1" applyFont="1" applyBorder="1" applyAlignment="1" applyProtection="1">
      <alignment horizontal="right"/>
    </xf>
    <xf numFmtId="0" fontId="19" fillId="0" borderId="28" xfId="0" applyFont="1" applyBorder="1" applyAlignment="1" applyProtection="1">
      <alignment vertical="top" wrapText="1"/>
    </xf>
    <xf numFmtId="0" fontId="16" fillId="0" borderId="29" xfId="0" applyFont="1" applyBorder="1" applyAlignment="1" applyProtection="1">
      <alignment horizontal="right" wrapText="1"/>
    </xf>
    <xf numFmtId="4" fontId="13" fillId="0" borderId="29" xfId="0" applyNumberFormat="1" applyFont="1" applyBorder="1" applyAlignment="1" applyProtection="1">
      <alignment horizontal="right" wrapText="1"/>
    </xf>
    <xf numFmtId="4" fontId="13" fillId="0" borderId="29" xfId="0" applyNumberFormat="1" applyFont="1" applyBorder="1" applyAlignment="1" applyProtection="1">
      <alignment horizontal="right"/>
    </xf>
  </cellXfs>
  <cellStyles count="6">
    <cellStyle name="Navadno" xfId="0" builtinId="0"/>
    <cellStyle name="Pomoc" xfId="1" xr:uid="{00000000-0005-0000-0000-000001000000}"/>
    <cellStyle name="Rekapitulacija" xfId="2" xr:uid="{00000000-0005-0000-0000-000002000000}"/>
    <cellStyle name="Slog 1" xfId="3" xr:uid="{00000000-0005-0000-0000-000003000000}"/>
    <cellStyle name="Vejica" xfId="4" builtinId="3"/>
    <cellStyle name="Vejica 2"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0</xdr:rowOff>
    </xdr:from>
    <xdr:to>
      <xdr:col>5</xdr:col>
      <xdr:colOff>561975</xdr:colOff>
      <xdr:row>0</xdr:row>
      <xdr:rowOff>0</xdr:rowOff>
    </xdr:to>
    <xdr:pic>
      <xdr:nvPicPr>
        <xdr:cNvPr id="11190" name="Picture 3" descr="SAVAZNAK">
          <a:extLst>
            <a:ext uri="{FF2B5EF4-FFF2-40B4-BE49-F238E27FC236}">
              <a16:creationId xmlns:a16="http://schemas.microsoft.com/office/drawing/2014/main" id="{EBB5958F-50AD-2550-E940-833588DCBC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0"/>
          <a:ext cx="5429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19050</xdr:colOff>
      <xdr:row>0</xdr:row>
      <xdr:rowOff>0</xdr:rowOff>
    </xdr:from>
    <xdr:to>
      <xdr:col>5</xdr:col>
      <xdr:colOff>561975</xdr:colOff>
      <xdr:row>0</xdr:row>
      <xdr:rowOff>0</xdr:rowOff>
    </xdr:to>
    <xdr:pic>
      <xdr:nvPicPr>
        <xdr:cNvPr id="11191" name="Picture 4" descr="SAVAZNAK">
          <a:extLst>
            <a:ext uri="{FF2B5EF4-FFF2-40B4-BE49-F238E27FC236}">
              <a16:creationId xmlns:a16="http://schemas.microsoft.com/office/drawing/2014/main" id="{08CB2925-CCFC-0379-AAC4-61B696EF77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0"/>
          <a:ext cx="5429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0</xdr:row>
      <xdr:rowOff>0</xdr:rowOff>
    </xdr:from>
    <xdr:to>
      <xdr:col>7</xdr:col>
      <xdr:colOff>0</xdr:colOff>
      <xdr:row>0</xdr:row>
      <xdr:rowOff>0</xdr:rowOff>
    </xdr:to>
    <xdr:sp macro="" textlink="">
      <xdr:nvSpPr>
        <xdr:cNvPr id="11192" name="Line 9">
          <a:extLst>
            <a:ext uri="{FF2B5EF4-FFF2-40B4-BE49-F238E27FC236}">
              <a16:creationId xmlns:a16="http://schemas.microsoft.com/office/drawing/2014/main" id="{F9C5205E-E53E-2E6B-D9E8-A6EED14D05F8}"/>
            </a:ext>
          </a:extLst>
        </xdr:cNvPr>
        <xdr:cNvSpPr>
          <a:spLocks noChangeShapeType="1"/>
        </xdr:cNvSpPr>
      </xdr:nvSpPr>
      <xdr:spPr bwMode="auto">
        <a:xfrm>
          <a:off x="60674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0</xdr:row>
      <xdr:rowOff>0</xdr:rowOff>
    </xdr:from>
    <xdr:to>
      <xdr:col>10</xdr:col>
      <xdr:colOff>0</xdr:colOff>
      <xdr:row>0</xdr:row>
      <xdr:rowOff>0</xdr:rowOff>
    </xdr:to>
    <xdr:sp macro="" textlink="">
      <xdr:nvSpPr>
        <xdr:cNvPr id="11193" name="Line 10">
          <a:extLst>
            <a:ext uri="{FF2B5EF4-FFF2-40B4-BE49-F238E27FC236}">
              <a16:creationId xmlns:a16="http://schemas.microsoft.com/office/drawing/2014/main" id="{EF89BD87-360B-A770-2455-6C122D9CCC21}"/>
            </a:ext>
          </a:extLst>
        </xdr:cNvPr>
        <xdr:cNvSpPr>
          <a:spLocks noChangeShapeType="1"/>
        </xdr:cNvSpPr>
      </xdr:nvSpPr>
      <xdr:spPr bwMode="auto">
        <a:xfrm>
          <a:off x="106108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0</xdr:row>
      <xdr:rowOff>0</xdr:rowOff>
    </xdr:from>
    <xdr:to>
      <xdr:col>7</xdr:col>
      <xdr:colOff>0</xdr:colOff>
      <xdr:row>0</xdr:row>
      <xdr:rowOff>0</xdr:rowOff>
    </xdr:to>
    <xdr:sp macro="" textlink="">
      <xdr:nvSpPr>
        <xdr:cNvPr id="11194" name="Line 11">
          <a:extLst>
            <a:ext uri="{FF2B5EF4-FFF2-40B4-BE49-F238E27FC236}">
              <a16:creationId xmlns:a16="http://schemas.microsoft.com/office/drawing/2014/main" id="{11D54751-ECFD-2D53-86DB-3FF42A3EF4AA}"/>
            </a:ext>
          </a:extLst>
        </xdr:cNvPr>
        <xdr:cNvSpPr>
          <a:spLocks noChangeShapeType="1"/>
        </xdr:cNvSpPr>
      </xdr:nvSpPr>
      <xdr:spPr bwMode="auto">
        <a:xfrm>
          <a:off x="60674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0</xdr:row>
      <xdr:rowOff>0</xdr:rowOff>
    </xdr:from>
    <xdr:to>
      <xdr:col>10</xdr:col>
      <xdr:colOff>0</xdr:colOff>
      <xdr:row>0</xdr:row>
      <xdr:rowOff>0</xdr:rowOff>
    </xdr:to>
    <xdr:sp macro="" textlink="">
      <xdr:nvSpPr>
        <xdr:cNvPr id="11195" name="Line 12">
          <a:extLst>
            <a:ext uri="{FF2B5EF4-FFF2-40B4-BE49-F238E27FC236}">
              <a16:creationId xmlns:a16="http://schemas.microsoft.com/office/drawing/2014/main" id="{A00D01D0-A360-A5B0-B30F-999CB8E96A06}"/>
            </a:ext>
          </a:extLst>
        </xdr:cNvPr>
        <xdr:cNvSpPr>
          <a:spLocks noChangeShapeType="1"/>
        </xdr:cNvSpPr>
      </xdr:nvSpPr>
      <xdr:spPr bwMode="auto">
        <a:xfrm>
          <a:off x="106108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0</xdr:row>
      <xdr:rowOff>0</xdr:rowOff>
    </xdr:from>
    <xdr:to>
      <xdr:col>7</xdr:col>
      <xdr:colOff>0</xdr:colOff>
      <xdr:row>0</xdr:row>
      <xdr:rowOff>0</xdr:rowOff>
    </xdr:to>
    <xdr:sp macro="" textlink="">
      <xdr:nvSpPr>
        <xdr:cNvPr id="11196" name="Line 13">
          <a:extLst>
            <a:ext uri="{FF2B5EF4-FFF2-40B4-BE49-F238E27FC236}">
              <a16:creationId xmlns:a16="http://schemas.microsoft.com/office/drawing/2014/main" id="{5AC2C84A-8CC4-2855-67CB-5D22A674446C}"/>
            </a:ext>
          </a:extLst>
        </xdr:cNvPr>
        <xdr:cNvSpPr>
          <a:spLocks noChangeShapeType="1"/>
        </xdr:cNvSpPr>
      </xdr:nvSpPr>
      <xdr:spPr bwMode="auto">
        <a:xfrm>
          <a:off x="60674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0</xdr:row>
      <xdr:rowOff>0</xdr:rowOff>
    </xdr:from>
    <xdr:to>
      <xdr:col>10</xdr:col>
      <xdr:colOff>0</xdr:colOff>
      <xdr:row>0</xdr:row>
      <xdr:rowOff>0</xdr:rowOff>
    </xdr:to>
    <xdr:sp macro="" textlink="">
      <xdr:nvSpPr>
        <xdr:cNvPr id="11197" name="Line 14">
          <a:extLst>
            <a:ext uri="{FF2B5EF4-FFF2-40B4-BE49-F238E27FC236}">
              <a16:creationId xmlns:a16="http://schemas.microsoft.com/office/drawing/2014/main" id="{6D75BB9F-75B5-7D36-42CF-B958E6E4EB5F}"/>
            </a:ext>
          </a:extLst>
        </xdr:cNvPr>
        <xdr:cNvSpPr>
          <a:spLocks noChangeShapeType="1"/>
        </xdr:cNvSpPr>
      </xdr:nvSpPr>
      <xdr:spPr bwMode="auto">
        <a:xfrm>
          <a:off x="106108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0</xdr:row>
      <xdr:rowOff>0</xdr:rowOff>
    </xdr:from>
    <xdr:to>
      <xdr:col>7</xdr:col>
      <xdr:colOff>0</xdr:colOff>
      <xdr:row>0</xdr:row>
      <xdr:rowOff>0</xdr:rowOff>
    </xdr:to>
    <xdr:sp macro="" textlink="">
      <xdr:nvSpPr>
        <xdr:cNvPr id="11198" name="Line 15">
          <a:extLst>
            <a:ext uri="{FF2B5EF4-FFF2-40B4-BE49-F238E27FC236}">
              <a16:creationId xmlns:a16="http://schemas.microsoft.com/office/drawing/2014/main" id="{B542C9D8-7C45-2B9D-AECB-79DC6E5129EE}"/>
            </a:ext>
          </a:extLst>
        </xdr:cNvPr>
        <xdr:cNvSpPr>
          <a:spLocks noChangeShapeType="1"/>
        </xdr:cNvSpPr>
      </xdr:nvSpPr>
      <xdr:spPr bwMode="auto">
        <a:xfrm>
          <a:off x="60674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0</xdr:row>
      <xdr:rowOff>0</xdr:rowOff>
    </xdr:from>
    <xdr:to>
      <xdr:col>10</xdr:col>
      <xdr:colOff>0</xdr:colOff>
      <xdr:row>0</xdr:row>
      <xdr:rowOff>0</xdr:rowOff>
    </xdr:to>
    <xdr:sp macro="" textlink="">
      <xdr:nvSpPr>
        <xdr:cNvPr id="11199" name="Line 16">
          <a:extLst>
            <a:ext uri="{FF2B5EF4-FFF2-40B4-BE49-F238E27FC236}">
              <a16:creationId xmlns:a16="http://schemas.microsoft.com/office/drawing/2014/main" id="{27181ABD-7F72-8614-933E-3F32B2AA4F45}"/>
            </a:ext>
          </a:extLst>
        </xdr:cNvPr>
        <xdr:cNvSpPr>
          <a:spLocks noChangeShapeType="1"/>
        </xdr:cNvSpPr>
      </xdr:nvSpPr>
      <xdr:spPr bwMode="auto">
        <a:xfrm>
          <a:off x="106108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244</xdr:row>
      <xdr:rowOff>0</xdr:rowOff>
    </xdr:from>
    <xdr:to>
      <xdr:col>7</xdr:col>
      <xdr:colOff>0</xdr:colOff>
      <xdr:row>244</xdr:row>
      <xdr:rowOff>0</xdr:rowOff>
    </xdr:to>
    <xdr:sp macro="" textlink="">
      <xdr:nvSpPr>
        <xdr:cNvPr id="11200" name="Line 9">
          <a:extLst>
            <a:ext uri="{FF2B5EF4-FFF2-40B4-BE49-F238E27FC236}">
              <a16:creationId xmlns:a16="http://schemas.microsoft.com/office/drawing/2014/main" id="{68E97523-831C-5618-2095-27CF13EA0D87}"/>
            </a:ext>
          </a:extLst>
        </xdr:cNvPr>
        <xdr:cNvSpPr>
          <a:spLocks noChangeShapeType="1"/>
        </xdr:cNvSpPr>
      </xdr:nvSpPr>
      <xdr:spPr bwMode="auto">
        <a:xfrm>
          <a:off x="6067425"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244</xdr:row>
      <xdr:rowOff>0</xdr:rowOff>
    </xdr:from>
    <xdr:to>
      <xdr:col>10</xdr:col>
      <xdr:colOff>0</xdr:colOff>
      <xdr:row>244</xdr:row>
      <xdr:rowOff>0</xdr:rowOff>
    </xdr:to>
    <xdr:sp macro="" textlink="">
      <xdr:nvSpPr>
        <xdr:cNvPr id="11201" name="Line 10">
          <a:extLst>
            <a:ext uri="{FF2B5EF4-FFF2-40B4-BE49-F238E27FC236}">
              <a16:creationId xmlns:a16="http://schemas.microsoft.com/office/drawing/2014/main" id="{D1A65D6A-3F36-D1B1-6062-3D40BF627843}"/>
            </a:ext>
          </a:extLst>
        </xdr:cNvPr>
        <xdr:cNvSpPr>
          <a:spLocks noChangeShapeType="1"/>
        </xdr:cNvSpPr>
      </xdr:nvSpPr>
      <xdr:spPr bwMode="auto">
        <a:xfrm>
          <a:off x="10610850"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244</xdr:row>
      <xdr:rowOff>0</xdr:rowOff>
    </xdr:from>
    <xdr:to>
      <xdr:col>7</xdr:col>
      <xdr:colOff>0</xdr:colOff>
      <xdr:row>244</xdr:row>
      <xdr:rowOff>0</xdr:rowOff>
    </xdr:to>
    <xdr:sp macro="" textlink="">
      <xdr:nvSpPr>
        <xdr:cNvPr id="11202" name="Line 11">
          <a:extLst>
            <a:ext uri="{FF2B5EF4-FFF2-40B4-BE49-F238E27FC236}">
              <a16:creationId xmlns:a16="http://schemas.microsoft.com/office/drawing/2014/main" id="{AA696FA4-1C78-242C-BBA3-E2401423B140}"/>
            </a:ext>
          </a:extLst>
        </xdr:cNvPr>
        <xdr:cNvSpPr>
          <a:spLocks noChangeShapeType="1"/>
        </xdr:cNvSpPr>
      </xdr:nvSpPr>
      <xdr:spPr bwMode="auto">
        <a:xfrm>
          <a:off x="6067425"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244</xdr:row>
      <xdr:rowOff>0</xdr:rowOff>
    </xdr:from>
    <xdr:to>
      <xdr:col>10</xdr:col>
      <xdr:colOff>0</xdr:colOff>
      <xdr:row>244</xdr:row>
      <xdr:rowOff>0</xdr:rowOff>
    </xdr:to>
    <xdr:sp macro="" textlink="">
      <xdr:nvSpPr>
        <xdr:cNvPr id="11203" name="Line 12">
          <a:extLst>
            <a:ext uri="{FF2B5EF4-FFF2-40B4-BE49-F238E27FC236}">
              <a16:creationId xmlns:a16="http://schemas.microsoft.com/office/drawing/2014/main" id="{ED0ECA0B-852C-9058-4881-6E78C961F480}"/>
            </a:ext>
          </a:extLst>
        </xdr:cNvPr>
        <xdr:cNvSpPr>
          <a:spLocks noChangeShapeType="1"/>
        </xdr:cNvSpPr>
      </xdr:nvSpPr>
      <xdr:spPr bwMode="auto">
        <a:xfrm>
          <a:off x="10610850"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244</xdr:row>
      <xdr:rowOff>0</xdr:rowOff>
    </xdr:from>
    <xdr:to>
      <xdr:col>7</xdr:col>
      <xdr:colOff>0</xdr:colOff>
      <xdr:row>244</xdr:row>
      <xdr:rowOff>0</xdr:rowOff>
    </xdr:to>
    <xdr:sp macro="" textlink="">
      <xdr:nvSpPr>
        <xdr:cNvPr id="11204" name="Line 13">
          <a:extLst>
            <a:ext uri="{FF2B5EF4-FFF2-40B4-BE49-F238E27FC236}">
              <a16:creationId xmlns:a16="http://schemas.microsoft.com/office/drawing/2014/main" id="{6EB72837-77F4-58D8-8D30-9ADCA5A91EF1}"/>
            </a:ext>
          </a:extLst>
        </xdr:cNvPr>
        <xdr:cNvSpPr>
          <a:spLocks noChangeShapeType="1"/>
        </xdr:cNvSpPr>
      </xdr:nvSpPr>
      <xdr:spPr bwMode="auto">
        <a:xfrm>
          <a:off x="6067425"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244</xdr:row>
      <xdr:rowOff>0</xdr:rowOff>
    </xdr:from>
    <xdr:to>
      <xdr:col>10</xdr:col>
      <xdr:colOff>0</xdr:colOff>
      <xdr:row>244</xdr:row>
      <xdr:rowOff>0</xdr:rowOff>
    </xdr:to>
    <xdr:sp macro="" textlink="">
      <xdr:nvSpPr>
        <xdr:cNvPr id="11205" name="Line 14">
          <a:extLst>
            <a:ext uri="{FF2B5EF4-FFF2-40B4-BE49-F238E27FC236}">
              <a16:creationId xmlns:a16="http://schemas.microsoft.com/office/drawing/2014/main" id="{29BC44CA-54AC-C7FB-D4EC-3F5F133D269E}"/>
            </a:ext>
          </a:extLst>
        </xdr:cNvPr>
        <xdr:cNvSpPr>
          <a:spLocks noChangeShapeType="1"/>
        </xdr:cNvSpPr>
      </xdr:nvSpPr>
      <xdr:spPr bwMode="auto">
        <a:xfrm>
          <a:off x="10610850"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244</xdr:row>
      <xdr:rowOff>0</xdr:rowOff>
    </xdr:from>
    <xdr:to>
      <xdr:col>7</xdr:col>
      <xdr:colOff>0</xdr:colOff>
      <xdr:row>244</xdr:row>
      <xdr:rowOff>0</xdr:rowOff>
    </xdr:to>
    <xdr:sp macro="" textlink="">
      <xdr:nvSpPr>
        <xdr:cNvPr id="11206" name="Line 15">
          <a:extLst>
            <a:ext uri="{FF2B5EF4-FFF2-40B4-BE49-F238E27FC236}">
              <a16:creationId xmlns:a16="http://schemas.microsoft.com/office/drawing/2014/main" id="{7C5F6C6E-EA99-90EA-0272-EA5EF33038BF}"/>
            </a:ext>
          </a:extLst>
        </xdr:cNvPr>
        <xdr:cNvSpPr>
          <a:spLocks noChangeShapeType="1"/>
        </xdr:cNvSpPr>
      </xdr:nvSpPr>
      <xdr:spPr bwMode="auto">
        <a:xfrm>
          <a:off x="6067425"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244</xdr:row>
      <xdr:rowOff>0</xdr:rowOff>
    </xdr:from>
    <xdr:to>
      <xdr:col>10</xdr:col>
      <xdr:colOff>0</xdr:colOff>
      <xdr:row>244</xdr:row>
      <xdr:rowOff>0</xdr:rowOff>
    </xdr:to>
    <xdr:sp macro="" textlink="">
      <xdr:nvSpPr>
        <xdr:cNvPr id="11207" name="Line 16">
          <a:extLst>
            <a:ext uri="{FF2B5EF4-FFF2-40B4-BE49-F238E27FC236}">
              <a16:creationId xmlns:a16="http://schemas.microsoft.com/office/drawing/2014/main" id="{57F71CF2-93DF-9479-5DC2-CE9E3F432D05}"/>
            </a:ext>
          </a:extLst>
        </xdr:cNvPr>
        <xdr:cNvSpPr>
          <a:spLocks noChangeShapeType="1"/>
        </xdr:cNvSpPr>
      </xdr:nvSpPr>
      <xdr:spPr bwMode="auto">
        <a:xfrm>
          <a:off x="10610850" y="91392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0</xdr:row>
      <xdr:rowOff>0</xdr:rowOff>
    </xdr:from>
    <xdr:to>
      <xdr:col>5</xdr:col>
      <xdr:colOff>561975</xdr:colOff>
      <xdr:row>0</xdr:row>
      <xdr:rowOff>0</xdr:rowOff>
    </xdr:to>
    <xdr:pic>
      <xdr:nvPicPr>
        <xdr:cNvPr id="6910" name="Picture 4" descr="SAVAZNAK">
          <a:extLst>
            <a:ext uri="{FF2B5EF4-FFF2-40B4-BE49-F238E27FC236}">
              <a16:creationId xmlns:a16="http://schemas.microsoft.com/office/drawing/2014/main" id="{D2C4513C-6707-F3EE-2CB6-DEE18900FC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0"/>
          <a:ext cx="5429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19050</xdr:colOff>
      <xdr:row>0</xdr:row>
      <xdr:rowOff>0</xdr:rowOff>
    </xdr:from>
    <xdr:to>
      <xdr:col>5</xdr:col>
      <xdr:colOff>561975</xdr:colOff>
      <xdr:row>0</xdr:row>
      <xdr:rowOff>0</xdr:rowOff>
    </xdr:to>
    <xdr:pic>
      <xdr:nvPicPr>
        <xdr:cNvPr id="6911" name="Picture 5" descr="SAVAZNAK">
          <a:extLst>
            <a:ext uri="{FF2B5EF4-FFF2-40B4-BE49-F238E27FC236}">
              <a16:creationId xmlns:a16="http://schemas.microsoft.com/office/drawing/2014/main" id="{31778BF1-0D08-96EC-A965-833456A543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0"/>
          <a:ext cx="5429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147</xdr:row>
      <xdr:rowOff>0</xdr:rowOff>
    </xdr:from>
    <xdr:to>
      <xdr:col>7</xdr:col>
      <xdr:colOff>0</xdr:colOff>
      <xdr:row>147</xdr:row>
      <xdr:rowOff>0</xdr:rowOff>
    </xdr:to>
    <xdr:sp macro="" textlink="">
      <xdr:nvSpPr>
        <xdr:cNvPr id="6912" name="Line 9">
          <a:extLst>
            <a:ext uri="{FF2B5EF4-FFF2-40B4-BE49-F238E27FC236}">
              <a16:creationId xmlns:a16="http://schemas.microsoft.com/office/drawing/2014/main" id="{A7FF53DD-632B-4E85-5155-A487CE5C8B57}"/>
            </a:ext>
          </a:extLst>
        </xdr:cNvPr>
        <xdr:cNvSpPr>
          <a:spLocks noChangeShapeType="1"/>
        </xdr:cNvSpPr>
      </xdr:nvSpPr>
      <xdr:spPr bwMode="auto">
        <a:xfrm>
          <a:off x="6067425"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147</xdr:row>
      <xdr:rowOff>0</xdr:rowOff>
    </xdr:from>
    <xdr:to>
      <xdr:col>10</xdr:col>
      <xdr:colOff>0</xdr:colOff>
      <xdr:row>147</xdr:row>
      <xdr:rowOff>0</xdr:rowOff>
    </xdr:to>
    <xdr:sp macro="" textlink="">
      <xdr:nvSpPr>
        <xdr:cNvPr id="6913" name="Line 10">
          <a:extLst>
            <a:ext uri="{FF2B5EF4-FFF2-40B4-BE49-F238E27FC236}">
              <a16:creationId xmlns:a16="http://schemas.microsoft.com/office/drawing/2014/main" id="{47DAC053-D8D0-046D-BDA2-68432B476303}"/>
            </a:ext>
          </a:extLst>
        </xdr:cNvPr>
        <xdr:cNvSpPr>
          <a:spLocks noChangeShapeType="1"/>
        </xdr:cNvSpPr>
      </xdr:nvSpPr>
      <xdr:spPr bwMode="auto">
        <a:xfrm>
          <a:off x="10610850"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147</xdr:row>
      <xdr:rowOff>0</xdr:rowOff>
    </xdr:from>
    <xdr:to>
      <xdr:col>7</xdr:col>
      <xdr:colOff>0</xdr:colOff>
      <xdr:row>147</xdr:row>
      <xdr:rowOff>0</xdr:rowOff>
    </xdr:to>
    <xdr:sp macro="" textlink="">
      <xdr:nvSpPr>
        <xdr:cNvPr id="6914" name="Line 11">
          <a:extLst>
            <a:ext uri="{FF2B5EF4-FFF2-40B4-BE49-F238E27FC236}">
              <a16:creationId xmlns:a16="http://schemas.microsoft.com/office/drawing/2014/main" id="{6D8447EC-D263-2282-43B1-7C9DB0BE37C6}"/>
            </a:ext>
          </a:extLst>
        </xdr:cNvPr>
        <xdr:cNvSpPr>
          <a:spLocks noChangeShapeType="1"/>
        </xdr:cNvSpPr>
      </xdr:nvSpPr>
      <xdr:spPr bwMode="auto">
        <a:xfrm>
          <a:off x="6067425"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147</xdr:row>
      <xdr:rowOff>0</xdr:rowOff>
    </xdr:from>
    <xdr:to>
      <xdr:col>10</xdr:col>
      <xdr:colOff>0</xdr:colOff>
      <xdr:row>147</xdr:row>
      <xdr:rowOff>0</xdr:rowOff>
    </xdr:to>
    <xdr:sp macro="" textlink="">
      <xdr:nvSpPr>
        <xdr:cNvPr id="6915" name="Line 12">
          <a:extLst>
            <a:ext uri="{FF2B5EF4-FFF2-40B4-BE49-F238E27FC236}">
              <a16:creationId xmlns:a16="http://schemas.microsoft.com/office/drawing/2014/main" id="{7C06DFA7-670A-F13E-545F-52FB1C75FD2C}"/>
            </a:ext>
          </a:extLst>
        </xdr:cNvPr>
        <xdr:cNvSpPr>
          <a:spLocks noChangeShapeType="1"/>
        </xdr:cNvSpPr>
      </xdr:nvSpPr>
      <xdr:spPr bwMode="auto">
        <a:xfrm>
          <a:off x="10610850"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147</xdr:row>
      <xdr:rowOff>0</xdr:rowOff>
    </xdr:from>
    <xdr:to>
      <xdr:col>7</xdr:col>
      <xdr:colOff>0</xdr:colOff>
      <xdr:row>147</xdr:row>
      <xdr:rowOff>0</xdr:rowOff>
    </xdr:to>
    <xdr:sp macro="" textlink="">
      <xdr:nvSpPr>
        <xdr:cNvPr id="6916" name="Line 13">
          <a:extLst>
            <a:ext uri="{FF2B5EF4-FFF2-40B4-BE49-F238E27FC236}">
              <a16:creationId xmlns:a16="http://schemas.microsoft.com/office/drawing/2014/main" id="{45F58CE5-C2D8-E3F2-EAD6-6879959A6A17}"/>
            </a:ext>
          </a:extLst>
        </xdr:cNvPr>
        <xdr:cNvSpPr>
          <a:spLocks noChangeShapeType="1"/>
        </xdr:cNvSpPr>
      </xdr:nvSpPr>
      <xdr:spPr bwMode="auto">
        <a:xfrm>
          <a:off x="6067425"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147</xdr:row>
      <xdr:rowOff>0</xdr:rowOff>
    </xdr:from>
    <xdr:to>
      <xdr:col>10</xdr:col>
      <xdr:colOff>0</xdr:colOff>
      <xdr:row>147</xdr:row>
      <xdr:rowOff>0</xdr:rowOff>
    </xdr:to>
    <xdr:sp macro="" textlink="">
      <xdr:nvSpPr>
        <xdr:cNvPr id="6917" name="Line 14">
          <a:extLst>
            <a:ext uri="{FF2B5EF4-FFF2-40B4-BE49-F238E27FC236}">
              <a16:creationId xmlns:a16="http://schemas.microsoft.com/office/drawing/2014/main" id="{F0246D22-FFD5-6F9A-65B3-19BE83B94F2E}"/>
            </a:ext>
          </a:extLst>
        </xdr:cNvPr>
        <xdr:cNvSpPr>
          <a:spLocks noChangeShapeType="1"/>
        </xdr:cNvSpPr>
      </xdr:nvSpPr>
      <xdr:spPr bwMode="auto">
        <a:xfrm>
          <a:off x="10610850"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0</xdr:colOff>
      <xdr:row>147</xdr:row>
      <xdr:rowOff>0</xdr:rowOff>
    </xdr:from>
    <xdr:to>
      <xdr:col>7</xdr:col>
      <xdr:colOff>0</xdr:colOff>
      <xdr:row>147</xdr:row>
      <xdr:rowOff>0</xdr:rowOff>
    </xdr:to>
    <xdr:sp macro="" textlink="">
      <xdr:nvSpPr>
        <xdr:cNvPr id="6918" name="Line 15">
          <a:extLst>
            <a:ext uri="{FF2B5EF4-FFF2-40B4-BE49-F238E27FC236}">
              <a16:creationId xmlns:a16="http://schemas.microsoft.com/office/drawing/2014/main" id="{EEAC8CF7-E552-E915-C363-C7DC00945514}"/>
            </a:ext>
          </a:extLst>
        </xdr:cNvPr>
        <xdr:cNvSpPr>
          <a:spLocks noChangeShapeType="1"/>
        </xdr:cNvSpPr>
      </xdr:nvSpPr>
      <xdr:spPr bwMode="auto">
        <a:xfrm>
          <a:off x="6067425"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147</xdr:row>
      <xdr:rowOff>0</xdr:rowOff>
    </xdr:from>
    <xdr:to>
      <xdr:col>10</xdr:col>
      <xdr:colOff>0</xdr:colOff>
      <xdr:row>147</xdr:row>
      <xdr:rowOff>0</xdr:rowOff>
    </xdr:to>
    <xdr:sp macro="" textlink="">
      <xdr:nvSpPr>
        <xdr:cNvPr id="6919" name="Line 16">
          <a:extLst>
            <a:ext uri="{FF2B5EF4-FFF2-40B4-BE49-F238E27FC236}">
              <a16:creationId xmlns:a16="http://schemas.microsoft.com/office/drawing/2014/main" id="{3044799E-DF1F-F636-BF99-8958A2EDA810}"/>
            </a:ext>
          </a:extLst>
        </xdr:cNvPr>
        <xdr:cNvSpPr>
          <a:spLocks noChangeShapeType="1"/>
        </xdr:cNvSpPr>
      </xdr:nvSpPr>
      <xdr:spPr bwMode="auto">
        <a:xfrm>
          <a:off x="10610850" y="48129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1"/>
  <sheetViews>
    <sheetView tabSelected="1" topLeftCell="A8" workbookViewId="0">
      <selection activeCell="C34" sqref="C34"/>
    </sheetView>
  </sheetViews>
  <sheetFormatPr defaultColWidth="9" defaultRowHeight="12.75" x14ac:dyDescent="0.2"/>
  <cols>
    <col min="1" max="1" width="3.28515625" style="42" customWidth="1"/>
    <col min="2" max="2" width="42.5703125" style="21" customWidth="1"/>
    <col min="3" max="3" width="4.5703125" style="22" customWidth="1"/>
    <col min="4" max="4" width="9.28515625" style="39" customWidth="1"/>
    <col min="5" max="5" width="10.140625" style="142" customWidth="1"/>
    <col min="6" max="6" width="14.5703125" style="143" customWidth="1"/>
    <col min="7" max="7" width="6.5703125" style="23" customWidth="1"/>
    <col min="8" max="243" width="9" style="25"/>
    <col min="244" max="244" width="3.28515625" style="25" customWidth="1"/>
    <col min="245" max="245" width="42.5703125" style="25" customWidth="1"/>
    <col min="246" max="246" width="4.5703125" style="25" customWidth="1"/>
    <col min="247" max="247" width="9.28515625" style="25" customWidth="1"/>
    <col min="248" max="248" width="10.140625" style="25" customWidth="1"/>
    <col min="249" max="249" width="14.5703125" style="25" customWidth="1"/>
    <col min="250" max="250" width="6.5703125" style="25" customWidth="1"/>
    <col min="251" max="251" width="19.7109375" style="25" customWidth="1"/>
    <col min="252" max="252" width="17.7109375" style="25" customWidth="1"/>
    <col min="253" max="253" width="30.7109375" style="25" customWidth="1"/>
    <col min="254" max="254" width="9.140625" style="25" customWidth="1"/>
    <col min="255" max="16384" width="9" style="25"/>
  </cols>
  <sheetData>
    <row r="1" spans="1:256"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c r="AP1" s="278"/>
      <c r="AQ1" s="278"/>
      <c r="AR1" s="278"/>
      <c r="AS1" s="278"/>
      <c r="AT1" s="278"/>
      <c r="AU1" s="278"/>
      <c r="AV1" s="278"/>
      <c r="AW1" s="278"/>
      <c r="AX1" s="278"/>
      <c r="AY1" s="278"/>
      <c r="AZ1" s="278"/>
      <c r="BA1" s="278"/>
      <c r="BB1" s="278"/>
      <c r="BC1" s="278"/>
      <c r="BD1" s="278"/>
      <c r="BE1" s="278"/>
      <c r="BF1" s="278"/>
      <c r="BG1" s="278"/>
      <c r="BH1" s="278"/>
      <c r="BI1" s="278"/>
      <c r="BJ1" s="278"/>
      <c r="BK1" s="278"/>
      <c r="BL1" s="278"/>
      <c r="BM1" s="278"/>
      <c r="BN1" s="278"/>
      <c r="BO1" s="278"/>
      <c r="BP1" s="278"/>
      <c r="BQ1" s="278"/>
      <c r="BR1" s="278"/>
      <c r="BS1" s="278"/>
      <c r="BT1" s="278"/>
      <c r="BU1" s="278"/>
      <c r="BV1" s="278"/>
      <c r="BW1" s="278"/>
      <c r="BX1" s="278"/>
      <c r="BY1" s="278"/>
      <c r="BZ1" s="278"/>
      <c r="CA1" s="278"/>
      <c r="CB1" s="278"/>
      <c r="CC1" s="278"/>
      <c r="CD1" s="278"/>
      <c r="CE1" s="278"/>
      <c r="CF1" s="278"/>
      <c r="CG1" s="278"/>
      <c r="CH1" s="278"/>
      <c r="CI1" s="278"/>
      <c r="CJ1" s="278"/>
      <c r="CK1" s="278"/>
      <c r="CL1" s="278"/>
      <c r="CM1" s="278"/>
      <c r="CN1" s="278"/>
      <c r="CO1" s="278"/>
      <c r="CP1" s="278"/>
      <c r="CQ1" s="278"/>
      <c r="CR1" s="278"/>
      <c r="CS1" s="278"/>
      <c r="CT1" s="278"/>
      <c r="CU1" s="278"/>
      <c r="CV1" s="278"/>
      <c r="CW1" s="278"/>
      <c r="CX1" s="278"/>
      <c r="CY1" s="278"/>
      <c r="CZ1" s="278"/>
      <c r="DA1" s="278"/>
      <c r="DB1" s="278"/>
      <c r="DC1" s="278"/>
      <c r="DD1" s="278"/>
      <c r="DE1" s="278"/>
      <c r="DF1" s="278"/>
      <c r="DG1" s="278"/>
      <c r="DH1" s="278"/>
      <c r="DI1" s="278"/>
      <c r="DJ1" s="278"/>
      <c r="DK1" s="278"/>
      <c r="DL1" s="278"/>
      <c r="DM1" s="278"/>
      <c r="DN1" s="278"/>
      <c r="DO1" s="278"/>
      <c r="DP1" s="278"/>
      <c r="DQ1" s="278"/>
      <c r="DR1" s="278"/>
      <c r="DS1" s="278"/>
      <c r="DT1" s="278"/>
      <c r="DU1" s="278"/>
      <c r="DV1" s="278"/>
      <c r="DW1" s="278"/>
      <c r="DX1" s="278"/>
      <c r="DY1" s="278"/>
      <c r="DZ1" s="278"/>
      <c r="EA1" s="278"/>
      <c r="EB1" s="278"/>
      <c r="EC1" s="278"/>
      <c r="ED1" s="278"/>
      <c r="EE1" s="278"/>
      <c r="EF1" s="278"/>
      <c r="EG1" s="278"/>
      <c r="EH1" s="278"/>
      <c r="EI1" s="278"/>
      <c r="EJ1" s="278"/>
      <c r="EK1" s="278"/>
      <c r="EL1" s="278"/>
      <c r="EM1" s="278"/>
      <c r="EN1" s="278"/>
      <c r="EO1" s="278"/>
      <c r="EP1" s="278"/>
      <c r="EQ1" s="278"/>
      <c r="ER1" s="278"/>
      <c r="ES1" s="278"/>
      <c r="ET1" s="278"/>
      <c r="EU1" s="278"/>
      <c r="EV1" s="278"/>
      <c r="EW1" s="278"/>
      <c r="EX1" s="278"/>
      <c r="EY1" s="278"/>
      <c r="EZ1" s="278"/>
      <c r="FA1" s="278"/>
      <c r="FB1" s="278"/>
      <c r="FC1" s="278"/>
      <c r="FD1" s="278"/>
      <c r="FE1" s="278"/>
      <c r="FF1" s="278"/>
      <c r="FG1" s="278"/>
      <c r="FH1" s="278"/>
      <c r="FI1" s="278"/>
      <c r="FJ1" s="278"/>
      <c r="FK1" s="278"/>
      <c r="FL1" s="278"/>
      <c r="FM1" s="278"/>
      <c r="FN1" s="278"/>
      <c r="FO1" s="278"/>
      <c r="FP1" s="278"/>
      <c r="FQ1" s="278"/>
      <c r="FR1" s="278"/>
      <c r="FS1" s="278"/>
      <c r="FT1" s="278"/>
      <c r="FU1" s="278"/>
      <c r="FV1" s="278"/>
      <c r="FW1" s="278"/>
      <c r="FX1" s="278"/>
      <c r="FY1" s="278"/>
      <c r="FZ1" s="278"/>
      <c r="GA1" s="278"/>
      <c r="GB1" s="278"/>
      <c r="GC1" s="278"/>
      <c r="GD1" s="278"/>
      <c r="GE1" s="278"/>
      <c r="GF1" s="278"/>
      <c r="GG1" s="278"/>
      <c r="GH1" s="278"/>
      <c r="GI1" s="278"/>
      <c r="GJ1" s="278"/>
      <c r="GK1" s="278"/>
      <c r="GL1" s="278"/>
      <c r="GM1" s="278"/>
      <c r="GN1" s="278"/>
      <c r="GO1" s="278"/>
      <c r="GP1" s="278"/>
      <c r="GQ1" s="278"/>
      <c r="GR1" s="278"/>
      <c r="GS1" s="278"/>
      <c r="GT1" s="278"/>
      <c r="GU1" s="278"/>
      <c r="GV1" s="278"/>
      <c r="GW1" s="278"/>
      <c r="GX1" s="278"/>
      <c r="GY1" s="278"/>
      <c r="GZ1" s="278"/>
      <c r="HA1" s="278"/>
      <c r="HB1" s="278"/>
      <c r="HC1" s="278"/>
      <c r="HD1" s="278"/>
      <c r="HE1" s="278"/>
      <c r="HF1" s="278"/>
      <c r="HG1" s="278"/>
      <c r="HH1" s="278"/>
      <c r="HI1" s="278"/>
      <c r="HJ1" s="278"/>
      <c r="HK1" s="278"/>
      <c r="HL1" s="278"/>
      <c r="HM1" s="278"/>
      <c r="HN1" s="278"/>
      <c r="HO1" s="278"/>
      <c r="HP1" s="278"/>
      <c r="HQ1" s="278"/>
      <c r="HR1" s="278"/>
      <c r="HS1" s="278"/>
      <c r="HT1" s="278"/>
      <c r="HU1" s="278"/>
      <c r="HV1" s="278"/>
      <c r="HW1" s="278"/>
      <c r="HX1" s="278"/>
      <c r="HY1" s="278"/>
      <c r="HZ1" s="278"/>
      <c r="IA1" s="278"/>
      <c r="IB1" s="278"/>
      <c r="IC1" s="278"/>
      <c r="ID1" s="278"/>
      <c r="IE1" s="278"/>
      <c r="IF1" s="278"/>
      <c r="IG1" s="278"/>
      <c r="IH1" s="278"/>
      <c r="II1" s="278"/>
      <c r="IJ1" s="278"/>
      <c r="IK1" s="278"/>
      <c r="IL1" s="278"/>
      <c r="IM1" s="278"/>
      <c r="IN1" s="278"/>
      <c r="IO1" s="278"/>
      <c r="IP1" s="278"/>
      <c r="IQ1" s="278"/>
      <c r="IR1" s="278"/>
      <c r="IS1" s="278"/>
      <c r="IT1" s="278"/>
      <c r="IU1" s="278"/>
      <c r="IV1" s="278"/>
    </row>
    <row r="2" spans="1:256" x14ac:dyDescent="0.2">
      <c r="A2" s="279"/>
      <c r="B2" s="279"/>
      <c r="C2" s="279"/>
      <c r="D2" s="279"/>
      <c r="E2" s="279"/>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278"/>
      <c r="AO2" s="278"/>
      <c r="AP2" s="278"/>
      <c r="AQ2" s="278"/>
      <c r="AR2" s="278"/>
      <c r="AS2" s="278"/>
      <c r="AT2" s="278"/>
      <c r="AU2" s="278"/>
      <c r="AV2" s="278"/>
      <c r="AW2" s="278"/>
      <c r="AX2" s="278"/>
      <c r="AY2" s="278"/>
      <c r="AZ2" s="278"/>
      <c r="BA2" s="278"/>
      <c r="BB2" s="278"/>
      <c r="BC2" s="278"/>
      <c r="BD2" s="278"/>
      <c r="BE2" s="278"/>
      <c r="BF2" s="278"/>
      <c r="BG2" s="278"/>
      <c r="BH2" s="278"/>
      <c r="BI2" s="278"/>
      <c r="BJ2" s="278"/>
      <c r="BK2" s="278"/>
      <c r="BL2" s="278"/>
      <c r="BM2" s="278"/>
      <c r="BN2" s="278"/>
      <c r="BO2" s="278"/>
      <c r="BP2" s="278"/>
      <c r="BQ2" s="278"/>
      <c r="BR2" s="278"/>
      <c r="BS2" s="278"/>
      <c r="BT2" s="278"/>
      <c r="BU2" s="278"/>
      <c r="BV2" s="278"/>
      <c r="BW2" s="278"/>
      <c r="BX2" s="278"/>
      <c r="BY2" s="278"/>
      <c r="BZ2" s="278"/>
      <c r="CA2" s="278"/>
      <c r="CB2" s="278"/>
      <c r="CC2" s="278"/>
      <c r="CD2" s="278"/>
      <c r="CE2" s="278"/>
      <c r="CF2" s="278"/>
      <c r="CG2" s="278"/>
      <c r="CH2" s="278"/>
      <c r="CI2" s="278"/>
      <c r="CJ2" s="278"/>
      <c r="CK2" s="278"/>
      <c r="CL2" s="278"/>
      <c r="CM2" s="278"/>
      <c r="CN2" s="278"/>
      <c r="CO2" s="278"/>
      <c r="CP2" s="278"/>
      <c r="CQ2" s="278"/>
      <c r="CR2" s="278"/>
      <c r="CS2" s="278"/>
      <c r="CT2" s="278"/>
      <c r="CU2" s="278"/>
      <c r="CV2" s="278"/>
      <c r="CW2" s="278"/>
      <c r="CX2" s="278"/>
      <c r="CY2" s="278"/>
      <c r="CZ2" s="278"/>
      <c r="DA2" s="278"/>
      <c r="DB2" s="278"/>
      <c r="DC2" s="278"/>
      <c r="DD2" s="278"/>
      <c r="DE2" s="278"/>
      <c r="DF2" s="278"/>
      <c r="DG2" s="278"/>
      <c r="DH2" s="278"/>
      <c r="DI2" s="278"/>
      <c r="DJ2" s="278"/>
      <c r="DK2" s="278"/>
      <c r="DL2" s="278"/>
      <c r="DM2" s="278"/>
      <c r="DN2" s="278"/>
      <c r="DO2" s="278"/>
      <c r="DP2" s="278"/>
      <c r="DQ2" s="278"/>
      <c r="DR2" s="278"/>
      <c r="DS2" s="278"/>
      <c r="DT2" s="278"/>
      <c r="DU2" s="278"/>
      <c r="DV2" s="278"/>
      <c r="DW2" s="278"/>
      <c r="DX2" s="278"/>
      <c r="DY2" s="278"/>
      <c r="DZ2" s="278"/>
      <c r="EA2" s="278"/>
      <c r="EB2" s="278"/>
      <c r="EC2" s="278"/>
      <c r="ED2" s="278"/>
      <c r="EE2" s="278"/>
      <c r="EF2" s="278"/>
      <c r="EG2" s="278"/>
      <c r="EH2" s="278"/>
      <c r="EI2" s="278"/>
      <c r="EJ2" s="278"/>
      <c r="EK2" s="278"/>
      <c r="EL2" s="278"/>
      <c r="EM2" s="278"/>
      <c r="EN2" s="278"/>
      <c r="EO2" s="278"/>
      <c r="EP2" s="278"/>
      <c r="EQ2" s="278"/>
      <c r="ER2" s="278"/>
      <c r="ES2" s="278"/>
      <c r="ET2" s="278"/>
      <c r="EU2" s="278"/>
      <c r="EV2" s="278"/>
      <c r="EW2" s="278"/>
      <c r="EX2" s="278"/>
      <c r="EY2" s="278"/>
      <c r="EZ2" s="278"/>
      <c r="FA2" s="278"/>
      <c r="FB2" s="278"/>
      <c r="FC2" s="278"/>
      <c r="FD2" s="278"/>
      <c r="FE2" s="278"/>
      <c r="FF2" s="278"/>
      <c r="FG2" s="278"/>
      <c r="FH2" s="278"/>
      <c r="FI2" s="278"/>
      <c r="FJ2" s="278"/>
      <c r="FK2" s="278"/>
      <c r="FL2" s="278"/>
      <c r="FM2" s="278"/>
      <c r="FN2" s="278"/>
      <c r="FO2" s="278"/>
      <c r="FP2" s="278"/>
      <c r="FQ2" s="278"/>
      <c r="FR2" s="278"/>
      <c r="FS2" s="278"/>
      <c r="FT2" s="278"/>
      <c r="FU2" s="278"/>
      <c r="FV2" s="278"/>
      <c r="FW2" s="278"/>
      <c r="FX2" s="278"/>
      <c r="FY2" s="278"/>
      <c r="FZ2" s="278"/>
      <c r="GA2" s="278"/>
      <c r="GB2" s="278"/>
      <c r="GC2" s="278"/>
      <c r="GD2" s="278"/>
      <c r="GE2" s="278"/>
      <c r="GF2" s="278"/>
      <c r="GG2" s="278"/>
      <c r="GH2" s="278"/>
      <c r="GI2" s="278"/>
      <c r="GJ2" s="278"/>
      <c r="GK2" s="278"/>
      <c r="GL2" s="278"/>
      <c r="GM2" s="278"/>
      <c r="GN2" s="278"/>
      <c r="GO2" s="278"/>
      <c r="GP2" s="278"/>
      <c r="GQ2" s="278"/>
      <c r="GR2" s="278"/>
      <c r="GS2" s="278"/>
      <c r="GT2" s="278"/>
      <c r="GU2" s="278"/>
      <c r="GV2" s="278"/>
      <c r="GW2" s="278"/>
      <c r="GX2" s="278"/>
      <c r="GY2" s="278"/>
      <c r="GZ2" s="278"/>
      <c r="HA2" s="278"/>
      <c r="HB2" s="278"/>
      <c r="HC2" s="278"/>
      <c r="HD2" s="278"/>
      <c r="HE2" s="278"/>
      <c r="HF2" s="278"/>
      <c r="HG2" s="278"/>
      <c r="HH2" s="278"/>
      <c r="HI2" s="278"/>
      <c r="HJ2" s="278"/>
      <c r="HK2" s="278"/>
      <c r="HL2" s="278"/>
      <c r="HM2" s="278"/>
      <c r="HN2" s="278"/>
      <c r="HO2" s="278"/>
      <c r="HP2" s="278"/>
      <c r="HQ2" s="278"/>
      <c r="HR2" s="278"/>
      <c r="HS2" s="278"/>
      <c r="HT2" s="278"/>
      <c r="HU2" s="278"/>
      <c r="HV2" s="278"/>
      <c r="HW2" s="278"/>
      <c r="HX2" s="278"/>
      <c r="HY2" s="278"/>
      <c r="HZ2" s="278"/>
      <c r="IA2" s="278"/>
      <c r="IB2" s="278"/>
      <c r="IC2" s="278"/>
      <c r="ID2" s="278"/>
      <c r="IE2" s="278"/>
      <c r="IF2" s="278"/>
      <c r="IG2" s="278"/>
      <c r="IH2" s="278"/>
      <c r="II2" s="278"/>
      <c r="IJ2" s="278"/>
      <c r="IK2" s="278"/>
      <c r="IL2" s="278"/>
      <c r="IM2" s="278"/>
      <c r="IN2" s="278"/>
      <c r="IO2" s="278"/>
      <c r="IP2" s="278"/>
      <c r="IQ2" s="278"/>
      <c r="IR2" s="278"/>
      <c r="IS2" s="278"/>
      <c r="IT2" s="278"/>
      <c r="IU2" s="278"/>
      <c r="IV2" s="278"/>
    </row>
    <row r="3" spans="1:256" x14ac:dyDescent="0.2">
      <c r="A3" s="278"/>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c r="AP3" s="278"/>
      <c r="AQ3" s="278"/>
      <c r="AR3" s="278"/>
      <c r="AS3" s="278"/>
      <c r="AT3" s="278"/>
      <c r="AU3" s="278"/>
      <c r="AV3" s="278"/>
      <c r="AW3" s="278"/>
      <c r="AX3" s="278"/>
      <c r="AY3" s="278"/>
      <c r="AZ3" s="278"/>
      <c r="BA3" s="278"/>
      <c r="BB3" s="278"/>
      <c r="BC3" s="278"/>
      <c r="BD3" s="278"/>
      <c r="BE3" s="278"/>
      <c r="BF3" s="278"/>
      <c r="BG3" s="278"/>
      <c r="BH3" s="278"/>
      <c r="BI3" s="278"/>
      <c r="BJ3" s="278"/>
      <c r="BK3" s="278"/>
      <c r="BL3" s="278"/>
      <c r="BM3" s="278"/>
      <c r="BN3" s="278"/>
      <c r="BO3" s="278"/>
      <c r="BP3" s="278"/>
      <c r="BQ3" s="278"/>
      <c r="BR3" s="278"/>
      <c r="BS3" s="278"/>
      <c r="BT3" s="278"/>
      <c r="BU3" s="278"/>
      <c r="BV3" s="278"/>
      <c r="BW3" s="278"/>
      <c r="BX3" s="278"/>
      <c r="BY3" s="278"/>
      <c r="BZ3" s="278"/>
      <c r="CA3" s="278"/>
      <c r="CB3" s="278"/>
      <c r="CC3" s="278"/>
      <c r="CD3" s="278"/>
      <c r="CE3" s="278"/>
      <c r="CF3" s="278"/>
      <c r="CG3" s="278"/>
      <c r="CH3" s="278"/>
      <c r="CI3" s="278"/>
      <c r="CJ3" s="278"/>
      <c r="CK3" s="278"/>
      <c r="CL3" s="278"/>
      <c r="CM3" s="278"/>
      <c r="CN3" s="278"/>
      <c r="CO3" s="278"/>
      <c r="CP3" s="278"/>
      <c r="CQ3" s="278"/>
      <c r="CR3" s="278"/>
      <c r="CS3" s="278"/>
      <c r="CT3" s="278"/>
      <c r="CU3" s="278"/>
      <c r="CV3" s="278"/>
      <c r="CW3" s="278"/>
      <c r="CX3" s="278"/>
      <c r="CY3" s="278"/>
      <c r="CZ3" s="278"/>
      <c r="DA3" s="278"/>
      <c r="DB3" s="278"/>
      <c r="DC3" s="278"/>
      <c r="DD3" s="278"/>
      <c r="DE3" s="278"/>
      <c r="DF3" s="278"/>
      <c r="DG3" s="278"/>
      <c r="DH3" s="278"/>
      <c r="DI3" s="278"/>
      <c r="DJ3" s="278"/>
      <c r="DK3" s="278"/>
      <c r="DL3" s="278"/>
      <c r="DM3" s="278"/>
      <c r="DN3" s="278"/>
      <c r="DO3" s="278"/>
      <c r="DP3" s="278"/>
      <c r="DQ3" s="278"/>
      <c r="DR3" s="278"/>
      <c r="DS3" s="278"/>
      <c r="DT3" s="278"/>
      <c r="DU3" s="278"/>
      <c r="DV3" s="278"/>
      <c r="DW3" s="278"/>
      <c r="DX3" s="278"/>
      <c r="DY3" s="278"/>
      <c r="DZ3" s="278"/>
      <c r="EA3" s="278"/>
      <c r="EB3" s="278"/>
      <c r="EC3" s="278"/>
      <c r="ED3" s="278"/>
      <c r="EE3" s="278"/>
      <c r="EF3" s="278"/>
      <c r="EG3" s="278"/>
      <c r="EH3" s="278"/>
      <c r="EI3" s="278"/>
      <c r="EJ3" s="278"/>
      <c r="EK3" s="278"/>
      <c r="EL3" s="278"/>
      <c r="EM3" s="278"/>
      <c r="EN3" s="278"/>
      <c r="EO3" s="278"/>
      <c r="EP3" s="278"/>
      <c r="EQ3" s="278"/>
      <c r="ER3" s="278"/>
      <c r="ES3" s="278"/>
      <c r="ET3" s="278"/>
      <c r="EU3" s="278"/>
      <c r="EV3" s="278"/>
      <c r="EW3" s="278"/>
      <c r="EX3" s="278"/>
      <c r="EY3" s="278"/>
      <c r="EZ3" s="278"/>
      <c r="FA3" s="278"/>
      <c r="FB3" s="278"/>
      <c r="FC3" s="278"/>
      <c r="FD3" s="278"/>
      <c r="FE3" s="278"/>
      <c r="FF3" s="278"/>
      <c r="FG3" s="278"/>
      <c r="FH3" s="278"/>
      <c r="FI3" s="278"/>
      <c r="FJ3" s="278"/>
      <c r="FK3" s="278"/>
      <c r="FL3" s="278"/>
      <c r="FM3" s="278"/>
      <c r="FN3" s="278"/>
      <c r="FO3" s="278"/>
      <c r="FP3" s="278"/>
      <c r="FQ3" s="278"/>
      <c r="FR3" s="278"/>
      <c r="FS3" s="278"/>
      <c r="FT3" s="278"/>
      <c r="FU3" s="278"/>
      <c r="FV3" s="278"/>
      <c r="FW3" s="278"/>
      <c r="FX3" s="278"/>
      <c r="FY3" s="278"/>
      <c r="FZ3" s="278"/>
      <c r="GA3" s="278"/>
      <c r="GB3" s="278"/>
      <c r="GC3" s="278"/>
      <c r="GD3" s="278"/>
      <c r="GE3" s="278"/>
      <c r="GF3" s="278"/>
      <c r="GG3" s="278"/>
      <c r="GH3" s="278"/>
      <c r="GI3" s="278"/>
      <c r="GJ3" s="278"/>
      <c r="GK3" s="278"/>
      <c r="GL3" s="278"/>
      <c r="GM3" s="278"/>
      <c r="GN3" s="278"/>
      <c r="GO3" s="278"/>
      <c r="GP3" s="278"/>
      <c r="GQ3" s="278"/>
      <c r="GR3" s="278"/>
      <c r="GS3" s="278"/>
      <c r="GT3" s="278"/>
      <c r="GU3" s="278"/>
      <c r="GV3" s="278"/>
      <c r="GW3" s="278"/>
      <c r="GX3" s="278"/>
      <c r="GY3" s="278"/>
      <c r="GZ3" s="278"/>
      <c r="HA3" s="278"/>
      <c r="HB3" s="278"/>
      <c r="HC3" s="278"/>
      <c r="HD3" s="278"/>
      <c r="HE3" s="278"/>
      <c r="HF3" s="278"/>
      <c r="HG3" s="278"/>
      <c r="HH3" s="278"/>
      <c r="HI3" s="278"/>
      <c r="HJ3" s="278"/>
      <c r="HK3" s="278"/>
      <c r="HL3" s="278"/>
      <c r="HM3" s="278"/>
      <c r="HN3" s="278"/>
      <c r="HO3" s="278"/>
      <c r="HP3" s="278"/>
      <c r="HQ3" s="278"/>
      <c r="HR3" s="278"/>
      <c r="HS3" s="278"/>
      <c r="HT3" s="278"/>
      <c r="HU3" s="278"/>
      <c r="HV3" s="278"/>
      <c r="HW3" s="278"/>
      <c r="HX3" s="278"/>
      <c r="HY3" s="278"/>
      <c r="HZ3" s="278"/>
      <c r="IA3" s="278"/>
      <c r="IB3" s="278"/>
      <c r="IC3" s="278"/>
      <c r="ID3" s="278"/>
      <c r="IE3" s="278"/>
      <c r="IF3" s="278"/>
      <c r="IG3" s="278"/>
      <c r="IH3" s="278"/>
      <c r="II3" s="278"/>
      <c r="IJ3" s="278"/>
      <c r="IK3" s="278"/>
      <c r="IL3" s="278"/>
      <c r="IM3" s="278"/>
      <c r="IN3" s="278"/>
      <c r="IO3" s="278"/>
      <c r="IP3" s="278"/>
      <c r="IQ3" s="278"/>
      <c r="IR3" s="278"/>
      <c r="IS3" s="278"/>
      <c r="IT3" s="278"/>
      <c r="IU3" s="278"/>
      <c r="IV3" s="278"/>
    </row>
    <row r="4" spans="1:256" ht="13.5" x14ac:dyDescent="0.25">
      <c r="A4" s="280"/>
      <c r="B4" s="281" t="s">
        <v>36</v>
      </c>
      <c r="C4" s="282" t="s">
        <v>5</v>
      </c>
      <c r="D4" s="283" t="s">
        <v>6</v>
      </c>
      <c r="E4" s="284" t="s">
        <v>7</v>
      </c>
      <c r="F4" s="284" t="s">
        <v>8</v>
      </c>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c r="AH4" s="285"/>
      <c r="AI4" s="285"/>
      <c r="AJ4" s="285"/>
      <c r="AK4" s="285"/>
      <c r="AL4" s="285"/>
      <c r="AM4" s="285"/>
      <c r="AN4" s="285"/>
      <c r="AO4" s="285"/>
      <c r="AP4" s="285"/>
      <c r="AQ4" s="285"/>
      <c r="AR4" s="285"/>
      <c r="AS4" s="285"/>
      <c r="AT4" s="285"/>
      <c r="AU4" s="285"/>
      <c r="AV4" s="285"/>
      <c r="AW4" s="285"/>
      <c r="AX4" s="285"/>
      <c r="AY4" s="285"/>
      <c r="AZ4" s="285"/>
      <c r="BA4" s="285"/>
      <c r="BB4" s="285"/>
      <c r="BC4" s="285"/>
      <c r="BD4" s="285"/>
      <c r="BE4" s="285"/>
      <c r="BF4" s="285"/>
      <c r="BG4" s="285"/>
      <c r="BH4" s="285"/>
      <c r="BI4" s="285"/>
      <c r="BJ4" s="285"/>
      <c r="BK4" s="285"/>
      <c r="BL4" s="285"/>
      <c r="BM4" s="285"/>
      <c r="BN4" s="285"/>
      <c r="BO4" s="285"/>
      <c r="BP4" s="285"/>
      <c r="BQ4" s="285"/>
      <c r="BR4" s="285"/>
      <c r="BS4" s="285"/>
      <c r="BT4" s="285"/>
      <c r="BU4" s="285"/>
      <c r="BV4" s="285"/>
      <c r="BW4" s="285"/>
      <c r="BX4" s="285"/>
      <c r="BY4" s="285"/>
      <c r="BZ4" s="285"/>
      <c r="CA4" s="285"/>
      <c r="CB4" s="285"/>
      <c r="CC4" s="285"/>
      <c r="CD4" s="285"/>
      <c r="CE4" s="285"/>
      <c r="CF4" s="285"/>
      <c r="CG4" s="285"/>
      <c r="CH4" s="285"/>
      <c r="CI4" s="285"/>
      <c r="CJ4" s="285"/>
      <c r="CK4" s="285"/>
      <c r="CL4" s="285"/>
      <c r="CM4" s="285"/>
      <c r="CN4" s="285"/>
      <c r="CO4" s="285"/>
      <c r="CP4" s="285"/>
      <c r="CQ4" s="285"/>
      <c r="CR4" s="285"/>
      <c r="CS4" s="285"/>
      <c r="CT4" s="285"/>
      <c r="CU4" s="285"/>
      <c r="CV4" s="285"/>
      <c r="CW4" s="285"/>
      <c r="CX4" s="285"/>
      <c r="CY4" s="285"/>
      <c r="CZ4" s="285"/>
      <c r="DA4" s="285"/>
      <c r="DB4" s="285"/>
      <c r="DC4" s="285"/>
      <c r="DD4" s="285"/>
      <c r="DE4" s="285"/>
      <c r="DF4" s="285"/>
      <c r="DG4" s="285"/>
      <c r="DH4" s="285"/>
      <c r="DI4" s="285"/>
      <c r="DJ4" s="285"/>
      <c r="DK4" s="285"/>
      <c r="DL4" s="285"/>
      <c r="DM4" s="285"/>
      <c r="DN4" s="285"/>
      <c r="DO4" s="285"/>
      <c r="DP4" s="285"/>
      <c r="DQ4" s="285"/>
      <c r="DR4" s="285"/>
      <c r="DS4" s="285"/>
      <c r="DT4" s="285"/>
      <c r="DU4" s="285"/>
      <c r="DV4" s="285"/>
      <c r="DW4" s="285"/>
      <c r="DX4" s="285"/>
      <c r="DY4" s="285"/>
      <c r="DZ4" s="285"/>
      <c r="EA4" s="285"/>
      <c r="EB4" s="285"/>
      <c r="EC4" s="285"/>
      <c r="ED4" s="285"/>
      <c r="EE4" s="285"/>
      <c r="EF4" s="285"/>
      <c r="EG4" s="285"/>
      <c r="EH4" s="285"/>
      <c r="EI4" s="285"/>
      <c r="EJ4" s="285"/>
      <c r="EK4" s="285"/>
      <c r="EL4" s="285"/>
      <c r="EM4" s="285"/>
      <c r="EN4" s="285"/>
      <c r="EO4" s="285"/>
      <c r="EP4" s="285"/>
      <c r="EQ4" s="285"/>
      <c r="ER4" s="285"/>
      <c r="ES4" s="285"/>
      <c r="ET4" s="285"/>
      <c r="EU4" s="285"/>
      <c r="EV4" s="285"/>
      <c r="EW4" s="285"/>
      <c r="EX4" s="285"/>
      <c r="EY4" s="285"/>
      <c r="EZ4" s="285"/>
      <c r="FA4" s="285"/>
      <c r="FB4" s="285"/>
      <c r="FC4" s="285"/>
      <c r="FD4" s="285"/>
      <c r="FE4" s="285"/>
      <c r="FF4" s="285"/>
      <c r="FG4" s="285"/>
      <c r="FH4" s="285"/>
      <c r="FI4" s="285"/>
      <c r="FJ4" s="285"/>
      <c r="FK4" s="285"/>
      <c r="FL4" s="285"/>
      <c r="FM4" s="285"/>
      <c r="FN4" s="285"/>
      <c r="FO4" s="285"/>
      <c r="FP4" s="285"/>
      <c r="FQ4" s="285"/>
      <c r="FR4" s="285"/>
      <c r="FS4" s="285"/>
      <c r="FT4" s="285"/>
      <c r="FU4" s="285"/>
      <c r="FV4" s="285"/>
      <c r="FW4" s="285"/>
      <c r="FX4" s="285"/>
      <c r="FY4" s="285"/>
      <c r="FZ4" s="285"/>
      <c r="GA4" s="285"/>
      <c r="GB4" s="285"/>
      <c r="GC4" s="285"/>
      <c r="GD4" s="285"/>
      <c r="GE4" s="285"/>
      <c r="GF4" s="285"/>
      <c r="GG4" s="285"/>
      <c r="GH4" s="285"/>
      <c r="GI4" s="285"/>
      <c r="GJ4" s="285"/>
      <c r="GK4" s="285"/>
      <c r="GL4" s="285"/>
      <c r="GM4" s="285"/>
      <c r="GN4" s="285"/>
      <c r="GO4" s="285"/>
      <c r="GP4" s="285"/>
      <c r="GQ4" s="285"/>
      <c r="GR4" s="285"/>
      <c r="GS4" s="285"/>
      <c r="GT4" s="285"/>
      <c r="GU4" s="285"/>
      <c r="GV4" s="285"/>
      <c r="GW4" s="285"/>
      <c r="GX4" s="285"/>
      <c r="GY4" s="285"/>
      <c r="GZ4" s="285"/>
      <c r="HA4" s="285"/>
      <c r="HB4" s="285"/>
      <c r="HC4" s="285"/>
      <c r="HD4" s="285"/>
      <c r="HE4" s="285"/>
      <c r="HF4" s="285"/>
      <c r="HG4" s="285"/>
      <c r="HH4" s="285"/>
      <c r="HI4" s="285"/>
      <c r="HJ4" s="285"/>
      <c r="HK4" s="285"/>
      <c r="HL4" s="285"/>
      <c r="HM4" s="285"/>
      <c r="HN4" s="285"/>
      <c r="HO4" s="285"/>
      <c r="HP4" s="285"/>
      <c r="HQ4" s="285"/>
      <c r="HR4" s="285"/>
      <c r="HS4" s="285"/>
      <c r="HT4" s="285"/>
      <c r="HU4" s="285"/>
      <c r="HV4" s="285"/>
      <c r="HW4" s="285"/>
      <c r="HX4" s="285"/>
      <c r="HY4" s="285"/>
      <c r="HZ4" s="285"/>
      <c r="IA4" s="285"/>
      <c r="IB4" s="285"/>
      <c r="IC4" s="285"/>
      <c r="ID4" s="285"/>
      <c r="IE4" s="285"/>
      <c r="IF4" s="285"/>
      <c r="IG4" s="285"/>
      <c r="IH4" s="285"/>
      <c r="II4" s="285"/>
      <c r="IJ4" s="285"/>
      <c r="IK4" s="285"/>
      <c r="IL4" s="285"/>
      <c r="IM4" s="285"/>
      <c r="IN4" s="285"/>
      <c r="IO4" s="285"/>
      <c r="IP4" s="285"/>
      <c r="IQ4" s="285"/>
      <c r="IR4" s="285"/>
      <c r="IS4" s="285"/>
      <c r="IT4" s="285"/>
      <c r="IU4" s="285"/>
      <c r="IV4" s="285"/>
    </row>
    <row r="5" spans="1:256" x14ac:dyDescent="0.2">
      <c r="A5" s="286"/>
      <c r="B5" s="287"/>
      <c r="C5" s="288"/>
      <c r="D5" s="288"/>
      <c r="E5" s="289"/>
      <c r="F5" s="287"/>
      <c r="G5" s="290"/>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c r="AW5" s="291"/>
      <c r="AX5" s="291"/>
      <c r="AY5" s="291"/>
      <c r="AZ5" s="291"/>
      <c r="BA5" s="291"/>
      <c r="BB5" s="291"/>
      <c r="BC5" s="291"/>
      <c r="BD5" s="291"/>
      <c r="BE5" s="291"/>
      <c r="BF5" s="291"/>
      <c r="BG5" s="291"/>
      <c r="BH5" s="291"/>
      <c r="BI5" s="291"/>
      <c r="BJ5" s="291"/>
      <c r="BK5" s="291"/>
      <c r="BL5" s="291"/>
      <c r="BM5" s="291"/>
      <c r="BN5" s="291"/>
      <c r="BO5" s="291"/>
      <c r="BP5" s="291"/>
      <c r="BQ5" s="291"/>
      <c r="BR5" s="291"/>
      <c r="BS5" s="291"/>
      <c r="BT5" s="291"/>
      <c r="BU5" s="291"/>
      <c r="BV5" s="291"/>
      <c r="BW5" s="291"/>
      <c r="BX5" s="291"/>
      <c r="BY5" s="291"/>
      <c r="BZ5" s="291"/>
      <c r="CA5" s="291"/>
      <c r="CB5" s="291"/>
      <c r="CC5" s="291"/>
      <c r="CD5" s="291"/>
      <c r="CE5" s="291"/>
      <c r="CF5" s="291"/>
      <c r="CG5" s="291"/>
      <c r="CH5" s="291"/>
      <c r="CI5" s="291"/>
      <c r="CJ5" s="291"/>
      <c r="CK5" s="291"/>
      <c r="CL5" s="291"/>
      <c r="CM5" s="291"/>
      <c r="CN5" s="291"/>
      <c r="CO5" s="291"/>
      <c r="CP5" s="291"/>
      <c r="CQ5" s="291"/>
      <c r="CR5" s="291"/>
      <c r="CS5" s="291"/>
      <c r="CT5" s="291"/>
      <c r="CU5" s="291"/>
      <c r="CV5" s="291"/>
      <c r="CW5" s="291"/>
      <c r="CX5" s="291"/>
      <c r="CY5" s="291"/>
      <c r="CZ5" s="291"/>
      <c r="DA5" s="291"/>
      <c r="DB5" s="291"/>
      <c r="DC5" s="291"/>
      <c r="DD5" s="291"/>
      <c r="DE5" s="291"/>
      <c r="DF5" s="291"/>
      <c r="DG5" s="291"/>
      <c r="DH5" s="291"/>
      <c r="DI5" s="291"/>
      <c r="DJ5" s="291"/>
      <c r="DK5" s="291"/>
      <c r="DL5" s="291"/>
      <c r="DM5" s="291"/>
      <c r="DN5" s="291"/>
      <c r="DO5" s="291"/>
      <c r="DP5" s="291"/>
      <c r="DQ5" s="291"/>
      <c r="DR5" s="291"/>
      <c r="DS5" s="291"/>
      <c r="DT5" s="291"/>
      <c r="DU5" s="291"/>
      <c r="DV5" s="291"/>
      <c r="DW5" s="291"/>
      <c r="DX5" s="291"/>
      <c r="DY5" s="291"/>
      <c r="DZ5" s="291"/>
      <c r="EA5" s="291"/>
      <c r="EB5" s="291"/>
      <c r="EC5" s="291"/>
      <c r="ED5" s="291"/>
      <c r="EE5" s="291"/>
      <c r="EF5" s="291"/>
      <c r="EG5" s="291"/>
      <c r="EH5" s="291"/>
      <c r="EI5" s="291"/>
      <c r="EJ5" s="291"/>
      <c r="EK5" s="291"/>
      <c r="EL5" s="291"/>
      <c r="EM5" s="291"/>
      <c r="EN5" s="291"/>
      <c r="EO5" s="291"/>
      <c r="EP5" s="291"/>
      <c r="EQ5" s="291"/>
      <c r="ER5" s="291"/>
      <c r="ES5" s="291"/>
      <c r="ET5" s="291"/>
      <c r="EU5" s="291"/>
      <c r="EV5" s="291"/>
      <c r="EW5" s="291"/>
      <c r="EX5" s="291"/>
      <c r="EY5" s="291"/>
      <c r="EZ5" s="291"/>
      <c r="FA5" s="291"/>
      <c r="FB5" s="291"/>
      <c r="FC5" s="291"/>
      <c r="FD5" s="291"/>
      <c r="FE5" s="291"/>
      <c r="FF5" s="291"/>
      <c r="FG5" s="291"/>
      <c r="FH5" s="291"/>
      <c r="FI5" s="291"/>
      <c r="FJ5" s="291"/>
      <c r="FK5" s="291"/>
      <c r="FL5" s="291"/>
      <c r="FM5" s="291"/>
      <c r="FN5" s="291"/>
      <c r="FO5" s="291"/>
      <c r="FP5" s="291"/>
      <c r="FQ5" s="291"/>
      <c r="FR5" s="291"/>
      <c r="FS5" s="291"/>
      <c r="FT5" s="291"/>
      <c r="FU5" s="291"/>
      <c r="FV5" s="291"/>
      <c r="FW5" s="291"/>
      <c r="FX5" s="291"/>
      <c r="FY5" s="291"/>
      <c r="FZ5" s="291"/>
      <c r="GA5" s="291"/>
      <c r="GB5" s="291"/>
      <c r="GC5" s="291"/>
      <c r="GD5" s="291"/>
      <c r="GE5" s="291"/>
      <c r="GF5" s="291"/>
      <c r="GG5" s="291"/>
      <c r="GH5" s="291"/>
      <c r="GI5" s="291"/>
      <c r="GJ5" s="291"/>
      <c r="GK5" s="291"/>
      <c r="GL5" s="291"/>
      <c r="GM5" s="291"/>
      <c r="GN5" s="291"/>
      <c r="GO5" s="291"/>
      <c r="GP5" s="291"/>
      <c r="GQ5" s="291"/>
      <c r="GR5" s="291"/>
      <c r="GS5" s="291"/>
      <c r="GT5" s="291"/>
      <c r="GU5" s="291"/>
      <c r="GV5" s="291"/>
      <c r="GW5" s="291"/>
      <c r="GX5" s="291"/>
      <c r="GY5" s="291"/>
      <c r="GZ5" s="291"/>
      <c r="HA5" s="291"/>
      <c r="HB5" s="291"/>
      <c r="HC5" s="291"/>
      <c r="HD5" s="291"/>
      <c r="HE5" s="291"/>
      <c r="HF5" s="291"/>
      <c r="HG5" s="291"/>
      <c r="HH5" s="291"/>
      <c r="HI5" s="291"/>
      <c r="HJ5" s="291"/>
      <c r="HK5" s="291"/>
      <c r="HL5" s="291"/>
      <c r="HM5" s="291"/>
      <c r="HN5" s="291"/>
      <c r="HO5" s="291"/>
      <c r="HP5" s="291"/>
      <c r="HQ5" s="291"/>
      <c r="HR5" s="291"/>
      <c r="HS5" s="291"/>
      <c r="HT5" s="291"/>
      <c r="HU5" s="291"/>
      <c r="HV5" s="291"/>
      <c r="HW5" s="291"/>
      <c r="HX5" s="291"/>
      <c r="HY5" s="291"/>
      <c r="HZ5" s="291"/>
      <c r="IA5" s="291"/>
      <c r="IB5" s="291"/>
      <c r="IC5" s="291"/>
      <c r="ID5" s="291"/>
      <c r="IE5" s="291"/>
      <c r="IF5" s="291"/>
      <c r="IG5" s="291"/>
      <c r="IH5" s="291"/>
      <c r="II5" s="291"/>
      <c r="IJ5" s="291"/>
      <c r="IK5" s="291"/>
      <c r="IL5" s="291"/>
      <c r="IM5" s="291"/>
      <c r="IN5" s="291"/>
      <c r="IO5" s="291"/>
      <c r="IP5" s="291"/>
      <c r="IQ5" s="291"/>
      <c r="IR5" s="291"/>
      <c r="IS5" s="291"/>
      <c r="IT5" s="291"/>
      <c r="IU5" s="291"/>
      <c r="IV5" s="291"/>
    </row>
    <row r="6" spans="1:256" ht="13.5" x14ac:dyDescent="0.25">
      <c r="A6" s="44"/>
      <c r="B6" s="292" t="s">
        <v>88</v>
      </c>
      <c r="C6" s="293"/>
      <c r="D6" s="294"/>
      <c r="E6" s="295"/>
      <c r="F6" s="295"/>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c r="BZ6" s="296"/>
      <c r="CA6" s="296"/>
      <c r="CB6" s="296"/>
      <c r="CC6" s="296"/>
      <c r="CD6" s="296"/>
      <c r="CE6" s="296"/>
      <c r="CF6" s="296"/>
      <c r="CG6" s="296"/>
      <c r="CH6" s="296"/>
      <c r="CI6" s="296"/>
      <c r="CJ6" s="296"/>
      <c r="CK6" s="296"/>
      <c r="CL6" s="296"/>
      <c r="CM6" s="296"/>
      <c r="CN6" s="296"/>
      <c r="CO6" s="296"/>
      <c r="CP6" s="296"/>
      <c r="CQ6" s="296"/>
      <c r="CR6" s="296"/>
      <c r="CS6" s="296"/>
      <c r="CT6" s="296"/>
      <c r="CU6" s="296"/>
      <c r="CV6" s="296"/>
      <c r="CW6" s="296"/>
      <c r="CX6" s="296"/>
      <c r="CY6" s="296"/>
      <c r="CZ6" s="296"/>
      <c r="DA6" s="296"/>
      <c r="DB6" s="296"/>
      <c r="DC6" s="296"/>
      <c r="DD6" s="296"/>
      <c r="DE6" s="296"/>
      <c r="DF6" s="296"/>
      <c r="DG6" s="296"/>
      <c r="DH6" s="296"/>
      <c r="DI6" s="296"/>
      <c r="DJ6" s="296"/>
      <c r="DK6" s="296"/>
      <c r="DL6" s="296"/>
      <c r="DM6" s="296"/>
      <c r="DN6" s="296"/>
      <c r="DO6" s="296"/>
      <c r="DP6" s="296"/>
      <c r="DQ6" s="296"/>
      <c r="DR6" s="296"/>
      <c r="DS6" s="296"/>
      <c r="DT6" s="296"/>
      <c r="DU6" s="296"/>
      <c r="DV6" s="296"/>
      <c r="DW6" s="296"/>
      <c r="DX6" s="296"/>
      <c r="DY6" s="296"/>
      <c r="DZ6" s="296"/>
      <c r="EA6" s="296"/>
      <c r="EB6" s="296"/>
      <c r="EC6" s="296"/>
      <c r="ED6" s="296"/>
      <c r="EE6" s="296"/>
      <c r="EF6" s="296"/>
      <c r="EG6" s="296"/>
      <c r="EH6" s="296"/>
      <c r="EI6" s="296"/>
      <c r="EJ6" s="296"/>
      <c r="EK6" s="296"/>
      <c r="EL6" s="296"/>
      <c r="EM6" s="296"/>
      <c r="EN6" s="296"/>
      <c r="EO6" s="296"/>
      <c r="EP6" s="296"/>
      <c r="EQ6" s="296"/>
      <c r="ER6" s="296"/>
      <c r="ES6" s="296"/>
      <c r="ET6" s="296"/>
      <c r="EU6" s="296"/>
      <c r="EV6" s="296"/>
      <c r="EW6" s="296"/>
      <c r="EX6" s="296"/>
      <c r="EY6" s="296"/>
      <c r="EZ6" s="296"/>
      <c r="FA6" s="296"/>
      <c r="FB6" s="296"/>
      <c r="FC6" s="296"/>
      <c r="FD6" s="296"/>
      <c r="FE6" s="296"/>
      <c r="FF6" s="296"/>
      <c r="FG6" s="296"/>
      <c r="FH6" s="296"/>
      <c r="FI6" s="296"/>
      <c r="FJ6" s="296"/>
      <c r="FK6" s="296"/>
      <c r="FL6" s="296"/>
      <c r="FM6" s="296"/>
      <c r="FN6" s="296"/>
      <c r="FO6" s="296"/>
      <c r="FP6" s="296"/>
      <c r="FQ6" s="296"/>
      <c r="FR6" s="296"/>
      <c r="FS6" s="296"/>
      <c r="FT6" s="296"/>
      <c r="FU6" s="296"/>
      <c r="FV6" s="296"/>
      <c r="FW6" s="296"/>
      <c r="FX6" s="296"/>
      <c r="FY6" s="296"/>
      <c r="FZ6" s="296"/>
      <c r="GA6" s="296"/>
      <c r="GB6" s="296"/>
      <c r="GC6" s="296"/>
      <c r="GD6" s="296"/>
      <c r="GE6" s="296"/>
      <c r="GF6" s="296"/>
      <c r="GG6" s="296"/>
      <c r="GH6" s="296"/>
      <c r="GI6" s="296"/>
      <c r="GJ6" s="296"/>
      <c r="GK6" s="296"/>
      <c r="GL6" s="296"/>
      <c r="GM6" s="296"/>
      <c r="GN6" s="296"/>
      <c r="GO6" s="296"/>
      <c r="GP6" s="296"/>
      <c r="GQ6" s="296"/>
      <c r="GR6" s="296"/>
      <c r="GS6" s="296"/>
      <c r="GT6" s="296"/>
      <c r="GU6" s="296"/>
      <c r="GV6" s="296"/>
      <c r="GW6" s="296"/>
      <c r="GX6" s="296"/>
      <c r="GY6" s="296"/>
      <c r="GZ6" s="296"/>
      <c r="HA6" s="296"/>
      <c r="HB6" s="296"/>
      <c r="HC6" s="296"/>
      <c r="HD6" s="296"/>
      <c r="HE6" s="296"/>
      <c r="HF6" s="296"/>
      <c r="HG6" s="296"/>
      <c r="HH6" s="296"/>
      <c r="HI6" s="296"/>
      <c r="HJ6" s="296"/>
      <c r="HK6" s="296"/>
      <c r="HL6" s="296"/>
      <c r="HM6" s="296"/>
      <c r="HN6" s="296"/>
      <c r="HO6" s="296"/>
      <c r="HP6" s="296"/>
      <c r="HQ6" s="296"/>
      <c r="HR6" s="296"/>
      <c r="HS6" s="296"/>
      <c r="HT6" s="296"/>
      <c r="HU6" s="296"/>
      <c r="HV6" s="296"/>
      <c r="HW6" s="296"/>
      <c r="HX6" s="296"/>
      <c r="HY6" s="296"/>
      <c r="HZ6" s="296"/>
      <c r="IA6" s="296"/>
      <c r="IB6" s="296"/>
      <c r="IC6" s="296"/>
      <c r="ID6" s="296"/>
      <c r="IE6" s="296"/>
      <c r="IF6" s="296"/>
      <c r="IG6" s="296"/>
      <c r="IH6" s="296"/>
      <c r="II6" s="296"/>
      <c r="IJ6" s="296"/>
      <c r="IK6" s="296"/>
      <c r="IL6" s="296"/>
      <c r="IM6" s="296"/>
      <c r="IN6" s="296"/>
      <c r="IO6" s="296"/>
      <c r="IP6" s="296"/>
      <c r="IQ6" s="296"/>
      <c r="IR6" s="296"/>
      <c r="IS6" s="296"/>
      <c r="IT6" s="296"/>
      <c r="IU6" s="296"/>
      <c r="IV6" s="296"/>
    </row>
    <row r="7" spans="1:256" ht="13.5" x14ac:dyDescent="0.25">
      <c r="A7" s="45" t="s">
        <v>10</v>
      </c>
      <c r="B7" s="297"/>
      <c r="C7" s="293"/>
      <c r="D7" s="294"/>
      <c r="E7" s="295"/>
      <c r="F7" s="295"/>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c r="AW7" s="296"/>
      <c r="AX7" s="296"/>
      <c r="AY7" s="296"/>
      <c r="AZ7" s="296"/>
      <c r="BA7" s="296"/>
      <c r="BB7" s="296"/>
      <c r="BC7" s="296"/>
      <c r="BD7" s="296"/>
      <c r="BE7" s="296"/>
      <c r="BF7" s="296"/>
      <c r="BG7" s="296"/>
      <c r="BH7" s="296"/>
      <c r="BI7" s="296"/>
      <c r="BJ7" s="296"/>
      <c r="BK7" s="296"/>
      <c r="BL7" s="296"/>
      <c r="BM7" s="296"/>
      <c r="BN7" s="296"/>
      <c r="BO7" s="296"/>
      <c r="BP7" s="296"/>
      <c r="BQ7" s="296"/>
      <c r="BR7" s="296"/>
      <c r="BS7" s="296"/>
      <c r="BT7" s="296"/>
      <c r="BU7" s="296"/>
      <c r="BV7" s="296"/>
      <c r="BW7" s="296"/>
      <c r="BX7" s="296"/>
      <c r="BY7" s="296"/>
      <c r="BZ7" s="296"/>
      <c r="CA7" s="296"/>
      <c r="CB7" s="296"/>
      <c r="CC7" s="296"/>
      <c r="CD7" s="296"/>
      <c r="CE7" s="296"/>
      <c r="CF7" s="296"/>
      <c r="CG7" s="296"/>
      <c r="CH7" s="296"/>
      <c r="CI7" s="296"/>
      <c r="CJ7" s="296"/>
      <c r="CK7" s="296"/>
      <c r="CL7" s="296"/>
      <c r="CM7" s="296"/>
      <c r="CN7" s="296"/>
      <c r="CO7" s="296"/>
      <c r="CP7" s="296"/>
      <c r="CQ7" s="296"/>
      <c r="CR7" s="296"/>
      <c r="CS7" s="296"/>
      <c r="CT7" s="296"/>
      <c r="CU7" s="296"/>
      <c r="CV7" s="296"/>
      <c r="CW7" s="296"/>
      <c r="CX7" s="296"/>
      <c r="CY7" s="296"/>
      <c r="CZ7" s="296"/>
      <c r="DA7" s="296"/>
      <c r="DB7" s="296"/>
      <c r="DC7" s="296"/>
      <c r="DD7" s="296"/>
      <c r="DE7" s="296"/>
      <c r="DF7" s="296"/>
      <c r="DG7" s="296"/>
      <c r="DH7" s="296"/>
      <c r="DI7" s="296"/>
      <c r="DJ7" s="296"/>
      <c r="DK7" s="296"/>
      <c r="DL7" s="296"/>
      <c r="DM7" s="296"/>
      <c r="DN7" s="296"/>
      <c r="DO7" s="296"/>
      <c r="DP7" s="296"/>
      <c r="DQ7" s="296"/>
      <c r="DR7" s="296"/>
      <c r="DS7" s="296"/>
      <c r="DT7" s="296"/>
      <c r="DU7" s="296"/>
      <c r="DV7" s="296"/>
      <c r="DW7" s="296"/>
      <c r="DX7" s="296"/>
      <c r="DY7" s="296"/>
      <c r="DZ7" s="296"/>
      <c r="EA7" s="296"/>
      <c r="EB7" s="296"/>
      <c r="EC7" s="296"/>
      <c r="ED7" s="296"/>
      <c r="EE7" s="296"/>
      <c r="EF7" s="296"/>
      <c r="EG7" s="296"/>
      <c r="EH7" s="296"/>
      <c r="EI7" s="296"/>
      <c r="EJ7" s="296"/>
      <c r="EK7" s="296"/>
      <c r="EL7" s="296"/>
      <c r="EM7" s="296"/>
      <c r="EN7" s="296"/>
      <c r="EO7" s="296"/>
      <c r="EP7" s="296"/>
      <c r="EQ7" s="296"/>
      <c r="ER7" s="296"/>
      <c r="ES7" s="296"/>
      <c r="ET7" s="296"/>
      <c r="EU7" s="296"/>
      <c r="EV7" s="296"/>
      <c r="EW7" s="296"/>
      <c r="EX7" s="296"/>
      <c r="EY7" s="296"/>
      <c r="EZ7" s="296"/>
      <c r="FA7" s="296"/>
      <c r="FB7" s="296"/>
      <c r="FC7" s="296"/>
      <c r="FD7" s="296"/>
      <c r="FE7" s="296"/>
      <c r="FF7" s="296"/>
      <c r="FG7" s="296"/>
      <c r="FH7" s="296"/>
      <c r="FI7" s="296"/>
      <c r="FJ7" s="296"/>
      <c r="FK7" s="296"/>
      <c r="FL7" s="296"/>
      <c r="FM7" s="296"/>
      <c r="FN7" s="296"/>
      <c r="FO7" s="296"/>
      <c r="FP7" s="296"/>
      <c r="FQ7" s="296"/>
      <c r="FR7" s="296"/>
      <c r="FS7" s="296"/>
      <c r="FT7" s="296"/>
      <c r="FU7" s="296"/>
      <c r="FV7" s="296"/>
      <c r="FW7" s="296"/>
      <c r="FX7" s="296"/>
      <c r="FY7" s="296"/>
      <c r="FZ7" s="296"/>
      <c r="GA7" s="296"/>
      <c r="GB7" s="296"/>
      <c r="GC7" s="296"/>
      <c r="GD7" s="296"/>
      <c r="GE7" s="296"/>
      <c r="GF7" s="296"/>
      <c r="GG7" s="296"/>
      <c r="GH7" s="296"/>
      <c r="GI7" s="296"/>
      <c r="GJ7" s="296"/>
      <c r="GK7" s="296"/>
      <c r="GL7" s="296"/>
      <c r="GM7" s="296"/>
      <c r="GN7" s="296"/>
      <c r="GO7" s="296"/>
      <c r="GP7" s="296"/>
      <c r="GQ7" s="296"/>
      <c r="GR7" s="296"/>
      <c r="GS7" s="296"/>
      <c r="GT7" s="296"/>
      <c r="GU7" s="296"/>
      <c r="GV7" s="296"/>
      <c r="GW7" s="296"/>
      <c r="GX7" s="296"/>
      <c r="GY7" s="296"/>
      <c r="GZ7" s="296"/>
      <c r="HA7" s="296"/>
      <c r="HB7" s="296"/>
      <c r="HC7" s="296"/>
      <c r="HD7" s="296"/>
      <c r="HE7" s="296"/>
      <c r="HF7" s="296"/>
      <c r="HG7" s="296"/>
      <c r="HH7" s="296"/>
      <c r="HI7" s="296"/>
      <c r="HJ7" s="296"/>
      <c r="HK7" s="296"/>
      <c r="HL7" s="296"/>
      <c r="HM7" s="296"/>
      <c r="HN7" s="296"/>
      <c r="HO7" s="296"/>
      <c r="HP7" s="296"/>
      <c r="HQ7" s="296"/>
      <c r="HR7" s="296"/>
      <c r="HS7" s="296"/>
      <c r="HT7" s="296"/>
      <c r="HU7" s="296"/>
      <c r="HV7" s="296"/>
      <c r="HW7" s="296"/>
      <c r="HX7" s="296"/>
      <c r="HY7" s="296"/>
      <c r="HZ7" s="296"/>
      <c r="IA7" s="296"/>
      <c r="IB7" s="296"/>
      <c r="IC7" s="296"/>
      <c r="ID7" s="296"/>
      <c r="IE7" s="296"/>
      <c r="IF7" s="296"/>
      <c r="IG7" s="296"/>
      <c r="IH7" s="296"/>
      <c r="II7" s="296"/>
      <c r="IJ7" s="296"/>
      <c r="IK7" s="296"/>
      <c r="IL7" s="296"/>
      <c r="IM7" s="296"/>
      <c r="IN7" s="296"/>
      <c r="IO7" s="296"/>
      <c r="IP7" s="296"/>
      <c r="IQ7" s="296"/>
      <c r="IR7" s="296"/>
      <c r="IS7" s="296"/>
      <c r="IT7" s="296"/>
      <c r="IU7" s="296"/>
      <c r="IV7" s="296"/>
    </row>
    <row r="8" spans="1:256" ht="13.5" x14ac:dyDescent="0.25">
      <c r="A8" s="44"/>
      <c r="B8" s="298"/>
      <c r="C8" s="293"/>
      <c r="D8" s="294"/>
      <c r="E8" s="295"/>
      <c r="F8" s="295"/>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c r="AW8" s="296"/>
      <c r="AX8" s="296"/>
      <c r="AY8" s="296"/>
      <c r="AZ8" s="296"/>
      <c r="BA8" s="296"/>
      <c r="BB8" s="296"/>
      <c r="BC8" s="296"/>
      <c r="BD8" s="296"/>
      <c r="BE8" s="296"/>
      <c r="BF8" s="296"/>
      <c r="BG8" s="296"/>
      <c r="BH8" s="296"/>
      <c r="BI8" s="296"/>
      <c r="BJ8" s="296"/>
      <c r="BK8" s="296"/>
      <c r="BL8" s="296"/>
      <c r="BM8" s="296"/>
      <c r="BN8" s="296"/>
      <c r="BO8" s="296"/>
      <c r="BP8" s="296"/>
      <c r="BQ8" s="296"/>
      <c r="BR8" s="296"/>
      <c r="BS8" s="296"/>
      <c r="BT8" s="296"/>
      <c r="BU8" s="296"/>
      <c r="BV8" s="296"/>
      <c r="BW8" s="296"/>
      <c r="BX8" s="296"/>
      <c r="BY8" s="296"/>
      <c r="BZ8" s="296"/>
      <c r="CA8" s="296"/>
      <c r="CB8" s="296"/>
      <c r="CC8" s="296"/>
      <c r="CD8" s="296"/>
      <c r="CE8" s="296"/>
      <c r="CF8" s="296"/>
      <c r="CG8" s="296"/>
      <c r="CH8" s="296"/>
      <c r="CI8" s="296"/>
      <c r="CJ8" s="296"/>
      <c r="CK8" s="296"/>
      <c r="CL8" s="296"/>
      <c r="CM8" s="296"/>
      <c r="CN8" s="296"/>
      <c r="CO8" s="296"/>
      <c r="CP8" s="296"/>
      <c r="CQ8" s="296"/>
      <c r="CR8" s="296"/>
      <c r="CS8" s="296"/>
      <c r="CT8" s="296"/>
      <c r="CU8" s="296"/>
      <c r="CV8" s="296"/>
      <c r="CW8" s="296"/>
      <c r="CX8" s="296"/>
      <c r="CY8" s="296"/>
      <c r="CZ8" s="296"/>
      <c r="DA8" s="296"/>
      <c r="DB8" s="296"/>
      <c r="DC8" s="296"/>
      <c r="DD8" s="296"/>
      <c r="DE8" s="296"/>
      <c r="DF8" s="296"/>
      <c r="DG8" s="296"/>
      <c r="DH8" s="296"/>
      <c r="DI8" s="296"/>
      <c r="DJ8" s="296"/>
      <c r="DK8" s="296"/>
      <c r="DL8" s="296"/>
      <c r="DM8" s="296"/>
      <c r="DN8" s="296"/>
      <c r="DO8" s="296"/>
      <c r="DP8" s="296"/>
      <c r="DQ8" s="296"/>
      <c r="DR8" s="296"/>
      <c r="DS8" s="296"/>
      <c r="DT8" s="296"/>
      <c r="DU8" s="296"/>
      <c r="DV8" s="296"/>
      <c r="DW8" s="296"/>
      <c r="DX8" s="296"/>
      <c r="DY8" s="296"/>
      <c r="DZ8" s="296"/>
      <c r="EA8" s="296"/>
      <c r="EB8" s="296"/>
      <c r="EC8" s="296"/>
      <c r="ED8" s="296"/>
      <c r="EE8" s="296"/>
      <c r="EF8" s="296"/>
      <c r="EG8" s="296"/>
      <c r="EH8" s="296"/>
      <c r="EI8" s="296"/>
      <c r="EJ8" s="296"/>
      <c r="EK8" s="296"/>
      <c r="EL8" s="296"/>
      <c r="EM8" s="296"/>
      <c r="EN8" s="296"/>
      <c r="EO8" s="296"/>
      <c r="EP8" s="296"/>
      <c r="EQ8" s="296"/>
      <c r="ER8" s="296"/>
      <c r="ES8" s="296"/>
      <c r="ET8" s="296"/>
      <c r="EU8" s="296"/>
      <c r="EV8" s="296"/>
      <c r="EW8" s="296"/>
      <c r="EX8" s="296"/>
      <c r="EY8" s="296"/>
      <c r="EZ8" s="296"/>
      <c r="FA8" s="296"/>
      <c r="FB8" s="296"/>
      <c r="FC8" s="296"/>
      <c r="FD8" s="296"/>
      <c r="FE8" s="296"/>
      <c r="FF8" s="296"/>
      <c r="FG8" s="296"/>
      <c r="FH8" s="296"/>
      <c r="FI8" s="296"/>
      <c r="FJ8" s="296"/>
      <c r="FK8" s="296"/>
      <c r="FL8" s="296"/>
      <c r="FM8" s="296"/>
      <c r="FN8" s="296"/>
      <c r="FO8" s="296"/>
      <c r="FP8" s="296"/>
      <c r="FQ8" s="296"/>
      <c r="FR8" s="296"/>
      <c r="FS8" s="296"/>
      <c r="FT8" s="296"/>
      <c r="FU8" s="296"/>
      <c r="FV8" s="296"/>
      <c r="FW8" s="296"/>
      <c r="FX8" s="296"/>
      <c r="FY8" s="296"/>
      <c r="FZ8" s="296"/>
      <c r="GA8" s="296"/>
      <c r="GB8" s="296"/>
      <c r="GC8" s="296"/>
      <c r="GD8" s="296"/>
      <c r="GE8" s="296"/>
      <c r="GF8" s="296"/>
      <c r="GG8" s="296"/>
      <c r="GH8" s="296"/>
      <c r="GI8" s="296"/>
      <c r="GJ8" s="296"/>
      <c r="GK8" s="296"/>
      <c r="GL8" s="296"/>
      <c r="GM8" s="296"/>
      <c r="GN8" s="296"/>
      <c r="GO8" s="296"/>
      <c r="GP8" s="296"/>
      <c r="GQ8" s="296"/>
      <c r="GR8" s="296"/>
      <c r="GS8" s="296"/>
      <c r="GT8" s="296"/>
      <c r="GU8" s="296"/>
      <c r="GV8" s="296"/>
      <c r="GW8" s="296"/>
      <c r="GX8" s="296"/>
      <c r="GY8" s="296"/>
      <c r="GZ8" s="296"/>
      <c r="HA8" s="296"/>
      <c r="HB8" s="296"/>
      <c r="HC8" s="296"/>
      <c r="HD8" s="296"/>
      <c r="HE8" s="296"/>
      <c r="HF8" s="296"/>
      <c r="HG8" s="296"/>
      <c r="HH8" s="296"/>
      <c r="HI8" s="296"/>
      <c r="HJ8" s="296"/>
      <c r="HK8" s="296"/>
      <c r="HL8" s="296"/>
      <c r="HM8" s="296"/>
      <c r="HN8" s="296"/>
      <c r="HO8" s="296"/>
      <c r="HP8" s="296"/>
      <c r="HQ8" s="296"/>
      <c r="HR8" s="296"/>
      <c r="HS8" s="296"/>
      <c r="HT8" s="296"/>
      <c r="HU8" s="296"/>
      <c r="HV8" s="296"/>
      <c r="HW8" s="296"/>
      <c r="HX8" s="296"/>
      <c r="HY8" s="296"/>
      <c r="HZ8" s="296"/>
      <c r="IA8" s="296"/>
      <c r="IB8" s="296"/>
      <c r="IC8" s="296"/>
      <c r="ID8" s="296"/>
      <c r="IE8" s="296"/>
      <c r="IF8" s="296"/>
      <c r="IG8" s="296"/>
      <c r="IH8" s="296"/>
      <c r="II8" s="296"/>
      <c r="IJ8" s="296"/>
      <c r="IK8" s="296"/>
      <c r="IL8" s="296"/>
      <c r="IM8" s="296"/>
      <c r="IN8" s="296"/>
      <c r="IO8" s="296"/>
      <c r="IP8" s="296"/>
      <c r="IQ8" s="296"/>
      <c r="IR8" s="296"/>
      <c r="IS8" s="296"/>
      <c r="IT8" s="296"/>
      <c r="IU8" s="296"/>
      <c r="IV8" s="296"/>
    </row>
    <row r="9" spans="1:256" ht="13.5" x14ac:dyDescent="0.25">
      <c r="A9" s="44"/>
      <c r="B9" s="292" t="s">
        <v>3</v>
      </c>
      <c r="C9" s="293"/>
      <c r="D9" s="294"/>
      <c r="E9" s="295"/>
      <c r="F9" s="295"/>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6"/>
      <c r="AY9" s="296"/>
      <c r="AZ9" s="296"/>
      <c r="BA9" s="296"/>
      <c r="BB9" s="296"/>
      <c r="BC9" s="296"/>
      <c r="BD9" s="296"/>
      <c r="BE9" s="296"/>
      <c r="BF9" s="296"/>
      <c r="BG9" s="296"/>
      <c r="BH9" s="296"/>
      <c r="BI9" s="296"/>
      <c r="BJ9" s="296"/>
      <c r="BK9" s="296"/>
      <c r="BL9" s="296"/>
      <c r="BM9" s="296"/>
      <c r="BN9" s="296"/>
      <c r="BO9" s="296"/>
      <c r="BP9" s="296"/>
      <c r="BQ9" s="296"/>
      <c r="BR9" s="296"/>
      <c r="BS9" s="296"/>
      <c r="BT9" s="296"/>
      <c r="BU9" s="296"/>
      <c r="BV9" s="296"/>
      <c r="BW9" s="296"/>
      <c r="BX9" s="296"/>
      <c r="BY9" s="296"/>
      <c r="BZ9" s="296"/>
      <c r="CA9" s="296"/>
      <c r="CB9" s="296"/>
      <c r="CC9" s="296"/>
      <c r="CD9" s="296"/>
      <c r="CE9" s="296"/>
      <c r="CF9" s="296"/>
      <c r="CG9" s="296"/>
      <c r="CH9" s="296"/>
      <c r="CI9" s="296"/>
      <c r="CJ9" s="296"/>
      <c r="CK9" s="296"/>
      <c r="CL9" s="296"/>
      <c r="CM9" s="296"/>
      <c r="CN9" s="296"/>
      <c r="CO9" s="296"/>
      <c r="CP9" s="296"/>
      <c r="CQ9" s="296"/>
      <c r="CR9" s="296"/>
      <c r="CS9" s="296"/>
      <c r="CT9" s="296"/>
      <c r="CU9" s="296"/>
      <c r="CV9" s="296"/>
      <c r="CW9" s="296"/>
      <c r="CX9" s="296"/>
      <c r="CY9" s="296"/>
      <c r="CZ9" s="296"/>
      <c r="DA9" s="296"/>
      <c r="DB9" s="296"/>
      <c r="DC9" s="296"/>
      <c r="DD9" s="296"/>
      <c r="DE9" s="296"/>
      <c r="DF9" s="296"/>
      <c r="DG9" s="296"/>
      <c r="DH9" s="296"/>
      <c r="DI9" s="296"/>
      <c r="DJ9" s="296"/>
      <c r="DK9" s="296"/>
      <c r="DL9" s="296"/>
      <c r="DM9" s="296"/>
      <c r="DN9" s="296"/>
      <c r="DO9" s="296"/>
      <c r="DP9" s="296"/>
      <c r="DQ9" s="296"/>
      <c r="DR9" s="296"/>
      <c r="DS9" s="296"/>
      <c r="DT9" s="296"/>
      <c r="DU9" s="296"/>
      <c r="DV9" s="296"/>
      <c r="DW9" s="296"/>
      <c r="DX9" s="296"/>
      <c r="DY9" s="296"/>
      <c r="DZ9" s="296"/>
      <c r="EA9" s="296"/>
      <c r="EB9" s="296"/>
      <c r="EC9" s="296"/>
      <c r="ED9" s="296"/>
      <c r="EE9" s="296"/>
      <c r="EF9" s="296"/>
      <c r="EG9" s="296"/>
      <c r="EH9" s="296"/>
      <c r="EI9" s="296"/>
      <c r="EJ9" s="296"/>
      <c r="EK9" s="296"/>
      <c r="EL9" s="296"/>
      <c r="EM9" s="296"/>
      <c r="EN9" s="296"/>
      <c r="EO9" s="296"/>
      <c r="EP9" s="296"/>
      <c r="EQ9" s="296"/>
      <c r="ER9" s="296"/>
      <c r="ES9" s="296"/>
      <c r="ET9" s="296"/>
      <c r="EU9" s="296"/>
      <c r="EV9" s="296"/>
      <c r="EW9" s="296"/>
      <c r="EX9" s="296"/>
      <c r="EY9" s="296"/>
      <c r="EZ9" s="296"/>
      <c r="FA9" s="296"/>
      <c r="FB9" s="296"/>
      <c r="FC9" s="296"/>
      <c r="FD9" s="296"/>
      <c r="FE9" s="296"/>
      <c r="FF9" s="296"/>
      <c r="FG9" s="296"/>
      <c r="FH9" s="296"/>
      <c r="FI9" s="296"/>
      <c r="FJ9" s="296"/>
      <c r="FK9" s="296"/>
      <c r="FL9" s="296"/>
      <c r="FM9" s="296"/>
      <c r="FN9" s="296"/>
      <c r="FO9" s="296"/>
      <c r="FP9" s="296"/>
      <c r="FQ9" s="296"/>
      <c r="FR9" s="296"/>
      <c r="FS9" s="296"/>
      <c r="FT9" s="296"/>
      <c r="FU9" s="296"/>
      <c r="FV9" s="296"/>
      <c r="FW9" s="296"/>
      <c r="FX9" s="296"/>
      <c r="FY9" s="296"/>
      <c r="FZ9" s="296"/>
      <c r="GA9" s="296"/>
      <c r="GB9" s="296"/>
      <c r="GC9" s="296"/>
      <c r="GD9" s="296"/>
      <c r="GE9" s="296"/>
      <c r="GF9" s="296"/>
      <c r="GG9" s="296"/>
      <c r="GH9" s="296"/>
      <c r="GI9" s="296"/>
      <c r="GJ9" s="296"/>
      <c r="GK9" s="296"/>
      <c r="GL9" s="296"/>
      <c r="GM9" s="296"/>
      <c r="GN9" s="296"/>
      <c r="GO9" s="296"/>
      <c r="GP9" s="296"/>
      <c r="GQ9" s="296"/>
      <c r="GR9" s="296"/>
      <c r="GS9" s="296"/>
      <c r="GT9" s="296"/>
      <c r="GU9" s="296"/>
      <c r="GV9" s="296"/>
      <c r="GW9" s="296"/>
      <c r="GX9" s="296"/>
      <c r="GY9" s="296"/>
      <c r="GZ9" s="296"/>
      <c r="HA9" s="296"/>
      <c r="HB9" s="296"/>
      <c r="HC9" s="296"/>
      <c r="HD9" s="296"/>
      <c r="HE9" s="296"/>
      <c r="HF9" s="296"/>
      <c r="HG9" s="296"/>
      <c r="HH9" s="296"/>
      <c r="HI9" s="296"/>
      <c r="HJ9" s="296"/>
      <c r="HK9" s="296"/>
      <c r="HL9" s="296"/>
      <c r="HM9" s="296"/>
      <c r="HN9" s="296"/>
      <c r="HO9" s="296"/>
      <c r="HP9" s="296"/>
      <c r="HQ9" s="296"/>
      <c r="HR9" s="296"/>
      <c r="HS9" s="296"/>
      <c r="HT9" s="296"/>
      <c r="HU9" s="296"/>
      <c r="HV9" s="296"/>
      <c r="HW9" s="296"/>
      <c r="HX9" s="296"/>
      <c r="HY9" s="296"/>
      <c r="HZ9" s="296"/>
      <c r="IA9" s="296"/>
      <c r="IB9" s="296"/>
      <c r="IC9" s="296"/>
      <c r="ID9" s="296"/>
      <c r="IE9" s="296"/>
      <c r="IF9" s="296"/>
      <c r="IG9" s="296"/>
      <c r="IH9" s="296"/>
      <c r="II9" s="296"/>
      <c r="IJ9" s="296"/>
      <c r="IK9" s="296"/>
      <c r="IL9" s="296"/>
      <c r="IM9" s="296"/>
      <c r="IN9" s="296"/>
      <c r="IO9" s="296"/>
      <c r="IP9" s="296"/>
      <c r="IQ9" s="296"/>
      <c r="IR9" s="296"/>
      <c r="IS9" s="296"/>
      <c r="IT9" s="296"/>
      <c r="IU9" s="296"/>
      <c r="IV9" s="296"/>
    </row>
    <row r="10" spans="1:256" ht="38.25" x14ac:dyDescent="0.25">
      <c r="A10" s="44"/>
      <c r="B10" s="298" t="s">
        <v>87</v>
      </c>
      <c r="C10" s="293"/>
      <c r="D10" s="294"/>
      <c r="E10" s="295"/>
      <c r="F10" s="295"/>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96"/>
      <c r="BC10" s="296"/>
      <c r="BD10" s="296"/>
      <c r="BE10" s="296"/>
      <c r="BF10" s="296"/>
      <c r="BG10" s="296"/>
      <c r="BH10" s="296"/>
      <c r="BI10" s="296"/>
      <c r="BJ10" s="296"/>
      <c r="BK10" s="296"/>
      <c r="BL10" s="296"/>
      <c r="BM10" s="296"/>
      <c r="BN10" s="296"/>
      <c r="BO10" s="296"/>
      <c r="BP10" s="296"/>
      <c r="BQ10" s="296"/>
      <c r="BR10" s="296"/>
      <c r="BS10" s="296"/>
      <c r="BT10" s="296"/>
      <c r="BU10" s="296"/>
      <c r="BV10" s="296"/>
      <c r="BW10" s="296"/>
      <c r="BX10" s="296"/>
      <c r="BY10" s="296"/>
      <c r="BZ10" s="296"/>
      <c r="CA10" s="296"/>
      <c r="CB10" s="296"/>
      <c r="CC10" s="296"/>
      <c r="CD10" s="296"/>
      <c r="CE10" s="296"/>
      <c r="CF10" s="296"/>
      <c r="CG10" s="296"/>
      <c r="CH10" s="296"/>
      <c r="CI10" s="296"/>
      <c r="CJ10" s="296"/>
      <c r="CK10" s="296"/>
      <c r="CL10" s="296"/>
      <c r="CM10" s="296"/>
      <c r="CN10" s="296"/>
      <c r="CO10" s="296"/>
      <c r="CP10" s="296"/>
      <c r="CQ10" s="296"/>
      <c r="CR10" s="296"/>
      <c r="CS10" s="296"/>
      <c r="CT10" s="296"/>
      <c r="CU10" s="296"/>
      <c r="CV10" s="296"/>
      <c r="CW10" s="296"/>
      <c r="CX10" s="296"/>
      <c r="CY10" s="296"/>
      <c r="CZ10" s="296"/>
      <c r="DA10" s="296"/>
      <c r="DB10" s="296"/>
      <c r="DC10" s="296"/>
      <c r="DD10" s="296"/>
      <c r="DE10" s="296"/>
      <c r="DF10" s="296"/>
      <c r="DG10" s="296"/>
      <c r="DH10" s="296"/>
      <c r="DI10" s="296"/>
      <c r="DJ10" s="296"/>
      <c r="DK10" s="296"/>
      <c r="DL10" s="296"/>
      <c r="DM10" s="296"/>
      <c r="DN10" s="296"/>
      <c r="DO10" s="296"/>
      <c r="DP10" s="296"/>
      <c r="DQ10" s="296"/>
      <c r="DR10" s="296"/>
      <c r="DS10" s="296"/>
      <c r="DT10" s="296"/>
      <c r="DU10" s="296"/>
      <c r="DV10" s="296"/>
      <c r="DW10" s="296"/>
      <c r="DX10" s="296"/>
      <c r="DY10" s="296"/>
      <c r="DZ10" s="296"/>
      <c r="EA10" s="296"/>
      <c r="EB10" s="296"/>
      <c r="EC10" s="296"/>
      <c r="ED10" s="296"/>
      <c r="EE10" s="296"/>
      <c r="EF10" s="296"/>
      <c r="EG10" s="296"/>
      <c r="EH10" s="296"/>
      <c r="EI10" s="296"/>
      <c r="EJ10" s="296"/>
      <c r="EK10" s="296"/>
      <c r="EL10" s="296"/>
      <c r="EM10" s="296"/>
      <c r="EN10" s="296"/>
      <c r="EO10" s="296"/>
      <c r="EP10" s="296"/>
      <c r="EQ10" s="296"/>
      <c r="ER10" s="296"/>
      <c r="ES10" s="296"/>
      <c r="ET10" s="296"/>
      <c r="EU10" s="296"/>
      <c r="EV10" s="296"/>
      <c r="EW10" s="296"/>
      <c r="EX10" s="296"/>
      <c r="EY10" s="296"/>
      <c r="EZ10" s="296"/>
      <c r="FA10" s="296"/>
      <c r="FB10" s="296"/>
      <c r="FC10" s="296"/>
      <c r="FD10" s="296"/>
      <c r="FE10" s="296"/>
      <c r="FF10" s="296"/>
      <c r="FG10" s="296"/>
      <c r="FH10" s="296"/>
      <c r="FI10" s="296"/>
      <c r="FJ10" s="296"/>
      <c r="FK10" s="296"/>
      <c r="FL10" s="296"/>
      <c r="FM10" s="296"/>
      <c r="FN10" s="296"/>
      <c r="FO10" s="296"/>
      <c r="FP10" s="296"/>
      <c r="FQ10" s="296"/>
      <c r="FR10" s="296"/>
      <c r="FS10" s="296"/>
      <c r="FT10" s="296"/>
      <c r="FU10" s="296"/>
      <c r="FV10" s="296"/>
      <c r="FW10" s="296"/>
      <c r="FX10" s="296"/>
      <c r="FY10" s="296"/>
      <c r="FZ10" s="296"/>
      <c r="GA10" s="296"/>
      <c r="GB10" s="296"/>
      <c r="GC10" s="296"/>
      <c r="GD10" s="296"/>
      <c r="GE10" s="296"/>
      <c r="GF10" s="296"/>
      <c r="GG10" s="296"/>
      <c r="GH10" s="296"/>
      <c r="GI10" s="296"/>
      <c r="GJ10" s="296"/>
      <c r="GK10" s="296"/>
      <c r="GL10" s="296"/>
      <c r="GM10" s="296"/>
      <c r="GN10" s="296"/>
      <c r="GO10" s="296"/>
      <c r="GP10" s="296"/>
      <c r="GQ10" s="296"/>
      <c r="GR10" s="296"/>
      <c r="GS10" s="296"/>
      <c r="GT10" s="296"/>
      <c r="GU10" s="296"/>
      <c r="GV10" s="296"/>
      <c r="GW10" s="296"/>
      <c r="GX10" s="296"/>
      <c r="GY10" s="296"/>
      <c r="GZ10" s="296"/>
      <c r="HA10" s="296"/>
      <c r="HB10" s="296"/>
      <c r="HC10" s="296"/>
      <c r="HD10" s="296"/>
      <c r="HE10" s="296"/>
      <c r="HF10" s="296"/>
      <c r="HG10" s="296"/>
      <c r="HH10" s="296"/>
      <c r="HI10" s="296"/>
      <c r="HJ10" s="296"/>
      <c r="HK10" s="296"/>
      <c r="HL10" s="296"/>
      <c r="HM10" s="296"/>
      <c r="HN10" s="296"/>
      <c r="HO10" s="296"/>
      <c r="HP10" s="296"/>
      <c r="HQ10" s="296"/>
      <c r="HR10" s="296"/>
      <c r="HS10" s="296"/>
      <c r="HT10" s="296"/>
      <c r="HU10" s="296"/>
      <c r="HV10" s="296"/>
      <c r="HW10" s="296"/>
      <c r="HX10" s="296"/>
      <c r="HY10" s="296"/>
      <c r="HZ10" s="296"/>
      <c r="IA10" s="296"/>
      <c r="IB10" s="296"/>
      <c r="IC10" s="296"/>
      <c r="ID10" s="296"/>
      <c r="IE10" s="296"/>
      <c r="IF10" s="296"/>
      <c r="IG10" s="296"/>
      <c r="IH10" s="296"/>
      <c r="II10" s="296"/>
      <c r="IJ10" s="296"/>
      <c r="IK10" s="296"/>
      <c r="IL10" s="296"/>
      <c r="IM10" s="296"/>
      <c r="IN10" s="296"/>
      <c r="IO10" s="296"/>
      <c r="IP10" s="296"/>
      <c r="IQ10" s="296"/>
      <c r="IR10" s="296"/>
      <c r="IS10" s="296"/>
      <c r="IT10" s="296"/>
      <c r="IU10" s="296"/>
      <c r="IV10" s="296"/>
    </row>
    <row r="11" spans="1:256" ht="13.5" x14ac:dyDescent="0.25">
      <c r="A11" s="44"/>
      <c r="B11" s="298" t="s">
        <v>70</v>
      </c>
      <c r="C11" s="293"/>
      <c r="D11" s="294"/>
      <c r="E11" s="295"/>
      <c r="F11" s="295"/>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c r="AW11" s="296"/>
      <c r="AX11" s="296"/>
      <c r="AY11" s="296"/>
      <c r="AZ11" s="296"/>
      <c r="BA11" s="296"/>
      <c r="BB11" s="296"/>
      <c r="BC11" s="296"/>
      <c r="BD11" s="296"/>
      <c r="BE11" s="296"/>
      <c r="BF11" s="296"/>
      <c r="BG11" s="296"/>
      <c r="BH11" s="296"/>
      <c r="BI11" s="296"/>
      <c r="BJ11" s="296"/>
      <c r="BK11" s="296"/>
      <c r="BL11" s="296"/>
      <c r="BM11" s="296"/>
      <c r="BN11" s="296"/>
      <c r="BO11" s="296"/>
      <c r="BP11" s="296"/>
      <c r="BQ11" s="296"/>
      <c r="BR11" s="296"/>
      <c r="BS11" s="296"/>
      <c r="BT11" s="296"/>
      <c r="BU11" s="296"/>
      <c r="BV11" s="296"/>
      <c r="BW11" s="296"/>
      <c r="BX11" s="296"/>
      <c r="BY11" s="296"/>
      <c r="BZ11" s="296"/>
      <c r="CA11" s="296"/>
      <c r="CB11" s="296"/>
      <c r="CC11" s="296"/>
      <c r="CD11" s="296"/>
      <c r="CE11" s="296"/>
      <c r="CF11" s="296"/>
      <c r="CG11" s="296"/>
      <c r="CH11" s="296"/>
      <c r="CI11" s="296"/>
      <c r="CJ11" s="296"/>
      <c r="CK11" s="296"/>
      <c r="CL11" s="296"/>
      <c r="CM11" s="296"/>
      <c r="CN11" s="296"/>
      <c r="CO11" s="296"/>
      <c r="CP11" s="296"/>
      <c r="CQ11" s="296"/>
      <c r="CR11" s="296"/>
      <c r="CS11" s="296"/>
      <c r="CT11" s="296"/>
      <c r="CU11" s="296"/>
      <c r="CV11" s="296"/>
      <c r="CW11" s="296"/>
      <c r="CX11" s="296"/>
      <c r="CY11" s="296"/>
      <c r="CZ11" s="296"/>
      <c r="DA11" s="296"/>
      <c r="DB11" s="296"/>
      <c r="DC11" s="296"/>
      <c r="DD11" s="296"/>
      <c r="DE11" s="296"/>
      <c r="DF11" s="296"/>
      <c r="DG11" s="296"/>
      <c r="DH11" s="296"/>
      <c r="DI11" s="296"/>
      <c r="DJ11" s="296"/>
      <c r="DK11" s="296"/>
      <c r="DL11" s="296"/>
      <c r="DM11" s="296"/>
      <c r="DN11" s="296"/>
      <c r="DO11" s="296"/>
      <c r="DP11" s="296"/>
      <c r="DQ11" s="296"/>
      <c r="DR11" s="296"/>
      <c r="DS11" s="296"/>
      <c r="DT11" s="296"/>
      <c r="DU11" s="296"/>
      <c r="DV11" s="296"/>
      <c r="DW11" s="296"/>
      <c r="DX11" s="296"/>
      <c r="DY11" s="296"/>
      <c r="DZ11" s="296"/>
      <c r="EA11" s="296"/>
      <c r="EB11" s="296"/>
      <c r="EC11" s="296"/>
      <c r="ED11" s="296"/>
      <c r="EE11" s="296"/>
      <c r="EF11" s="296"/>
      <c r="EG11" s="296"/>
      <c r="EH11" s="296"/>
      <c r="EI11" s="296"/>
      <c r="EJ11" s="296"/>
      <c r="EK11" s="296"/>
      <c r="EL11" s="296"/>
      <c r="EM11" s="296"/>
      <c r="EN11" s="296"/>
      <c r="EO11" s="296"/>
      <c r="EP11" s="296"/>
      <c r="EQ11" s="296"/>
      <c r="ER11" s="296"/>
      <c r="ES11" s="296"/>
      <c r="ET11" s="296"/>
      <c r="EU11" s="296"/>
      <c r="EV11" s="296"/>
      <c r="EW11" s="296"/>
      <c r="EX11" s="296"/>
      <c r="EY11" s="296"/>
      <c r="EZ11" s="296"/>
      <c r="FA11" s="296"/>
      <c r="FB11" s="296"/>
      <c r="FC11" s="296"/>
      <c r="FD11" s="296"/>
      <c r="FE11" s="296"/>
      <c r="FF11" s="296"/>
      <c r="FG11" s="296"/>
      <c r="FH11" s="296"/>
      <c r="FI11" s="296"/>
      <c r="FJ11" s="296"/>
      <c r="FK11" s="296"/>
      <c r="FL11" s="296"/>
      <c r="FM11" s="296"/>
      <c r="FN11" s="296"/>
      <c r="FO11" s="296"/>
      <c r="FP11" s="296"/>
      <c r="FQ11" s="296"/>
      <c r="FR11" s="296"/>
      <c r="FS11" s="296"/>
      <c r="FT11" s="296"/>
      <c r="FU11" s="296"/>
      <c r="FV11" s="296"/>
      <c r="FW11" s="296"/>
      <c r="FX11" s="296"/>
      <c r="FY11" s="296"/>
      <c r="FZ11" s="296"/>
      <c r="GA11" s="296"/>
      <c r="GB11" s="296"/>
      <c r="GC11" s="296"/>
      <c r="GD11" s="296"/>
      <c r="GE11" s="296"/>
      <c r="GF11" s="296"/>
      <c r="GG11" s="296"/>
      <c r="GH11" s="296"/>
      <c r="GI11" s="296"/>
      <c r="GJ11" s="296"/>
      <c r="GK11" s="296"/>
      <c r="GL11" s="296"/>
      <c r="GM11" s="296"/>
      <c r="GN11" s="296"/>
      <c r="GO11" s="296"/>
      <c r="GP11" s="296"/>
      <c r="GQ11" s="296"/>
      <c r="GR11" s="296"/>
      <c r="GS11" s="296"/>
      <c r="GT11" s="296"/>
      <c r="GU11" s="296"/>
      <c r="GV11" s="296"/>
      <c r="GW11" s="296"/>
      <c r="GX11" s="296"/>
      <c r="GY11" s="296"/>
      <c r="GZ11" s="296"/>
      <c r="HA11" s="296"/>
      <c r="HB11" s="296"/>
      <c r="HC11" s="296"/>
      <c r="HD11" s="296"/>
      <c r="HE11" s="296"/>
      <c r="HF11" s="296"/>
      <c r="HG11" s="296"/>
      <c r="HH11" s="296"/>
      <c r="HI11" s="296"/>
      <c r="HJ11" s="296"/>
      <c r="HK11" s="296"/>
      <c r="HL11" s="296"/>
      <c r="HM11" s="296"/>
      <c r="HN11" s="296"/>
      <c r="HO11" s="296"/>
      <c r="HP11" s="296"/>
      <c r="HQ11" s="296"/>
      <c r="HR11" s="296"/>
      <c r="HS11" s="296"/>
      <c r="HT11" s="296"/>
      <c r="HU11" s="296"/>
      <c r="HV11" s="296"/>
      <c r="HW11" s="296"/>
      <c r="HX11" s="296"/>
      <c r="HY11" s="296"/>
      <c r="HZ11" s="296"/>
      <c r="IA11" s="296"/>
      <c r="IB11" s="296"/>
      <c r="IC11" s="296"/>
      <c r="ID11" s="296"/>
      <c r="IE11" s="296"/>
      <c r="IF11" s="296"/>
      <c r="IG11" s="296"/>
      <c r="IH11" s="296"/>
      <c r="II11" s="296"/>
      <c r="IJ11" s="296"/>
      <c r="IK11" s="296"/>
      <c r="IL11" s="296"/>
      <c r="IM11" s="296"/>
      <c r="IN11" s="296"/>
      <c r="IO11" s="296"/>
      <c r="IP11" s="296"/>
      <c r="IQ11" s="296"/>
      <c r="IR11" s="296"/>
      <c r="IS11" s="296"/>
      <c r="IT11" s="296"/>
      <c r="IU11" s="296"/>
      <c r="IV11" s="296"/>
    </row>
    <row r="12" spans="1:256" ht="13.5" x14ac:dyDescent="0.25">
      <c r="A12" s="44"/>
      <c r="B12" s="298" t="s">
        <v>194</v>
      </c>
      <c r="C12" s="293"/>
      <c r="D12" s="294"/>
      <c r="E12" s="295"/>
      <c r="F12" s="295"/>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c r="AW12" s="296"/>
      <c r="AX12" s="296"/>
      <c r="AY12" s="296"/>
      <c r="AZ12" s="296"/>
      <c r="BA12" s="296"/>
      <c r="BB12" s="296"/>
      <c r="BC12" s="296"/>
      <c r="BD12" s="296"/>
      <c r="BE12" s="296"/>
      <c r="BF12" s="296"/>
      <c r="BG12" s="296"/>
      <c r="BH12" s="296"/>
      <c r="BI12" s="296"/>
      <c r="BJ12" s="296"/>
      <c r="BK12" s="296"/>
      <c r="BL12" s="296"/>
      <c r="BM12" s="296"/>
      <c r="BN12" s="296"/>
      <c r="BO12" s="296"/>
      <c r="BP12" s="296"/>
      <c r="BQ12" s="296"/>
      <c r="BR12" s="296"/>
      <c r="BS12" s="296"/>
      <c r="BT12" s="296"/>
      <c r="BU12" s="296"/>
      <c r="BV12" s="296"/>
      <c r="BW12" s="296"/>
      <c r="BX12" s="296"/>
      <c r="BY12" s="296"/>
      <c r="BZ12" s="296"/>
      <c r="CA12" s="296"/>
      <c r="CB12" s="296"/>
      <c r="CC12" s="296"/>
      <c r="CD12" s="296"/>
      <c r="CE12" s="296"/>
      <c r="CF12" s="296"/>
      <c r="CG12" s="296"/>
      <c r="CH12" s="296"/>
      <c r="CI12" s="296"/>
      <c r="CJ12" s="296"/>
      <c r="CK12" s="296"/>
      <c r="CL12" s="296"/>
      <c r="CM12" s="296"/>
      <c r="CN12" s="296"/>
      <c r="CO12" s="296"/>
      <c r="CP12" s="296"/>
      <c r="CQ12" s="296"/>
      <c r="CR12" s="296"/>
      <c r="CS12" s="296"/>
      <c r="CT12" s="296"/>
      <c r="CU12" s="296"/>
      <c r="CV12" s="296"/>
      <c r="CW12" s="296"/>
      <c r="CX12" s="296"/>
      <c r="CY12" s="296"/>
      <c r="CZ12" s="296"/>
      <c r="DA12" s="296"/>
      <c r="DB12" s="296"/>
      <c r="DC12" s="296"/>
      <c r="DD12" s="296"/>
      <c r="DE12" s="296"/>
      <c r="DF12" s="296"/>
      <c r="DG12" s="296"/>
      <c r="DH12" s="296"/>
      <c r="DI12" s="296"/>
      <c r="DJ12" s="296"/>
      <c r="DK12" s="296"/>
      <c r="DL12" s="296"/>
      <c r="DM12" s="296"/>
      <c r="DN12" s="296"/>
      <c r="DO12" s="296"/>
      <c r="DP12" s="296"/>
      <c r="DQ12" s="296"/>
      <c r="DR12" s="296"/>
      <c r="DS12" s="296"/>
      <c r="DT12" s="296"/>
      <c r="DU12" s="296"/>
      <c r="DV12" s="296"/>
      <c r="DW12" s="296"/>
      <c r="DX12" s="296"/>
      <c r="DY12" s="296"/>
      <c r="DZ12" s="296"/>
      <c r="EA12" s="296"/>
      <c r="EB12" s="296"/>
      <c r="EC12" s="296"/>
      <c r="ED12" s="296"/>
      <c r="EE12" s="296"/>
      <c r="EF12" s="296"/>
      <c r="EG12" s="296"/>
      <c r="EH12" s="296"/>
      <c r="EI12" s="296"/>
      <c r="EJ12" s="296"/>
      <c r="EK12" s="296"/>
      <c r="EL12" s="296"/>
      <c r="EM12" s="296"/>
      <c r="EN12" s="296"/>
      <c r="EO12" s="296"/>
      <c r="EP12" s="296"/>
      <c r="EQ12" s="296"/>
      <c r="ER12" s="296"/>
      <c r="ES12" s="296"/>
      <c r="ET12" s="296"/>
      <c r="EU12" s="296"/>
      <c r="EV12" s="296"/>
      <c r="EW12" s="296"/>
      <c r="EX12" s="296"/>
      <c r="EY12" s="296"/>
      <c r="EZ12" s="296"/>
      <c r="FA12" s="296"/>
      <c r="FB12" s="296"/>
      <c r="FC12" s="296"/>
      <c r="FD12" s="296"/>
      <c r="FE12" s="296"/>
      <c r="FF12" s="296"/>
      <c r="FG12" s="296"/>
      <c r="FH12" s="296"/>
      <c r="FI12" s="296"/>
      <c r="FJ12" s="296"/>
      <c r="FK12" s="296"/>
      <c r="FL12" s="296"/>
      <c r="FM12" s="296"/>
      <c r="FN12" s="296"/>
      <c r="FO12" s="296"/>
      <c r="FP12" s="296"/>
      <c r="FQ12" s="296"/>
      <c r="FR12" s="296"/>
      <c r="FS12" s="296"/>
      <c r="FT12" s="296"/>
      <c r="FU12" s="296"/>
      <c r="FV12" s="296"/>
      <c r="FW12" s="296"/>
      <c r="FX12" s="296"/>
      <c r="FY12" s="296"/>
      <c r="FZ12" s="296"/>
      <c r="GA12" s="296"/>
      <c r="GB12" s="296"/>
      <c r="GC12" s="296"/>
      <c r="GD12" s="296"/>
      <c r="GE12" s="296"/>
      <c r="GF12" s="296"/>
      <c r="GG12" s="296"/>
      <c r="GH12" s="296"/>
      <c r="GI12" s="296"/>
      <c r="GJ12" s="296"/>
      <c r="GK12" s="296"/>
      <c r="GL12" s="296"/>
      <c r="GM12" s="296"/>
      <c r="GN12" s="296"/>
      <c r="GO12" s="296"/>
      <c r="GP12" s="296"/>
      <c r="GQ12" s="296"/>
      <c r="GR12" s="296"/>
      <c r="GS12" s="296"/>
      <c r="GT12" s="296"/>
      <c r="GU12" s="296"/>
      <c r="GV12" s="296"/>
      <c r="GW12" s="296"/>
      <c r="GX12" s="296"/>
      <c r="GY12" s="296"/>
      <c r="GZ12" s="296"/>
      <c r="HA12" s="296"/>
      <c r="HB12" s="296"/>
      <c r="HC12" s="296"/>
      <c r="HD12" s="296"/>
      <c r="HE12" s="296"/>
      <c r="HF12" s="296"/>
      <c r="HG12" s="296"/>
      <c r="HH12" s="296"/>
      <c r="HI12" s="296"/>
      <c r="HJ12" s="296"/>
      <c r="HK12" s="296"/>
      <c r="HL12" s="296"/>
      <c r="HM12" s="296"/>
      <c r="HN12" s="296"/>
      <c r="HO12" s="296"/>
      <c r="HP12" s="296"/>
      <c r="HQ12" s="296"/>
      <c r="HR12" s="296"/>
      <c r="HS12" s="296"/>
      <c r="HT12" s="296"/>
      <c r="HU12" s="296"/>
      <c r="HV12" s="296"/>
      <c r="HW12" s="296"/>
      <c r="HX12" s="296"/>
      <c r="HY12" s="296"/>
      <c r="HZ12" s="296"/>
      <c r="IA12" s="296"/>
      <c r="IB12" s="296"/>
      <c r="IC12" s="296"/>
      <c r="ID12" s="296"/>
      <c r="IE12" s="296"/>
      <c r="IF12" s="296"/>
      <c r="IG12" s="296"/>
      <c r="IH12" s="296"/>
      <c r="II12" s="296"/>
      <c r="IJ12" s="296"/>
      <c r="IK12" s="296"/>
      <c r="IL12" s="296"/>
      <c r="IM12" s="296"/>
      <c r="IN12" s="296"/>
      <c r="IO12" s="296"/>
      <c r="IP12" s="296"/>
      <c r="IQ12" s="296"/>
      <c r="IR12" s="296"/>
      <c r="IS12" s="296"/>
      <c r="IT12" s="296"/>
      <c r="IU12" s="296"/>
      <c r="IV12" s="296"/>
    </row>
    <row r="13" spans="1:256" ht="13.5" x14ac:dyDescent="0.25">
      <c r="A13" s="44"/>
      <c r="B13" s="298"/>
      <c r="C13" s="293"/>
      <c r="D13" s="294"/>
      <c r="E13" s="295"/>
      <c r="F13" s="295"/>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c r="AP13" s="296"/>
      <c r="AQ13" s="296"/>
      <c r="AR13" s="296"/>
      <c r="AS13" s="296"/>
      <c r="AT13" s="296"/>
      <c r="AU13" s="296"/>
      <c r="AV13" s="296"/>
      <c r="AW13" s="296"/>
      <c r="AX13" s="296"/>
      <c r="AY13" s="296"/>
      <c r="AZ13" s="296"/>
      <c r="BA13" s="296"/>
      <c r="BB13" s="296"/>
      <c r="BC13" s="296"/>
      <c r="BD13" s="296"/>
      <c r="BE13" s="296"/>
      <c r="BF13" s="296"/>
      <c r="BG13" s="296"/>
      <c r="BH13" s="296"/>
      <c r="BI13" s="296"/>
      <c r="BJ13" s="296"/>
      <c r="BK13" s="296"/>
      <c r="BL13" s="296"/>
      <c r="BM13" s="296"/>
      <c r="BN13" s="296"/>
      <c r="BO13" s="296"/>
      <c r="BP13" s="296"/>
      <c r="BQ13" s="296"/>
      <c r="BR13" s="296"/>
      <c r="BS13" s="296"/>
      <c r="BT13" s="296"/>
      <c r="BU13" s="296"/>
      <c r="BV13" s="296"/>
      <c r="BW13" s="296"/>
      <c r="BX13" s="296"/>
      <c r="BY13" s="296"/>
      <c r="BZ13" s="296"/>
      <c r="CA13" s="296"/>
      <c r="CB13" s="296"/>
      <c r="CC13" s="296"/>
      <c r="CD13" s="296"/>
      <c r="CE13" s="296"/>
      <c r="CF13" s="296"/>
      <c r="CG13" s="296"/>
      <c r="CH13" s="296"/>
      <c r="CI13" s="296"/>
      <c r="CJ13" s="296"/>
      <c r="CK13" s="296"/>
      <c r="CL13" s="296"/>
      <c r="CM13" s="296"/>
      <c r="CN13" s="296"/>
      <c r="CO13" s="296"/>
      <c r="CP13" s="296"/>
      <c r="CQ13" s="296"/>
      <c r="CR13" s="296"/>
      <c r="CS13" s="296"/>
      <c r="CT13" s="296"/>
      <c r="CU13" s="296"/>
      <c r="CV13" s="296"/>
      <c r="CW13" s="296"/>
      <c r="CX13" s="296"/>
      <c r="CY13" s="296"/>
      <c r="CZ13" s="296"/>
      <c r="DA13" s="296"/>
      <c r="DB13" s="296"/>
      <c r="DC13" s="296"/>
      <c r="DD13" s="296"/>
      <c r="DE13" s="296"/>
      <c r="DF13" s="296"/>
      <c r="DG13" s="296"/>
      <c r="DH13" s="296"/>
      <c r="DI13" s="296"/>
      <c r="DJ13" s="296"/>
      <c r="DK13" s="296"/>
      <c r="DL13" s="296"/>
      <c r="DM13" s="296"/>
      <c r="DN13" s="296"/>
      <c r="DO13" s="296"/>
      <c r="DP13" s="296"/>
      <c r="DQ13" s="296"/>
      <c r="DR13" s="296"/>
      <c r="DS13" s="296"/>
      <c r="DT13" s="296"/>
      <c r="DU13" s="296"/>
      <c r="DV13" s="296"/>
      <c r="DW13" s="296"/>
      <c r="DX13" s="296"/>
      <c r="DY13" s="296"/>
      <c r="DZ13" s="296"/>
      <c r="EA13" s="296"/>
      <c r="EB13" s="296"/>
      <c r="EC13" s="296"/>
      <c r="ED13" s="296"/>
      <c r="EE13" s="296"/>
      <c r="EF13" s="296"/>
      <c r="EG13" s="296"/>
      <c r="EH13" s="296"/>
      <c r="EI13" s="296"/>
      <c r="EJ13" s="296"/>
      <c r="EK13" s="296"/>
      <c r="EL13" s="296"/>
      <c r="EM13" s="296"/>
      <c r="EN13" s="296"/>
      <c r="EO13" s="296"/>
      <c r="EP13" s="296"/>
      <c r="EQ13" s="296"/>
      <c r="ER13" s="296"/>
      <c r="ES13" s="296"/>
      <c r="ET13" s="296"/>
      <c r="EU13" s="296"/>
      <c r="EV13" s="296"/>
      <c r="EW13" s="296"/>
      <c r="EX13" s="296"/>
      <c r="EY13" s="296"/>
      <c r="EZ13" s="296"/>
      <c r="FA13" s="296"/>
      <c r="FB13" s="296"/>
      <c r="FC13" s="296"/>
      <c r="FD13" s="296"/>
      <c r="FE13" s="296"/>
      <c r="FF13" s="296"/>
      <c r="FG13" s="296"/>
      <c r="FH13" s="296"/>
      <c r="FI13" s="296"/>
      <c r="FJ13" s="296"/>
      <c r="FK13" s="296"/>
      <c r="FL13" s="296"/>
      <c r="FM13" s="296"/>
      <c r="FN13" s="296"/>
      <c r="FO13" s="296"/>
      <c r="FP13" s="296"/>
      <c r="FQ13" s="296"/>
      <c r="FR13" s="296"/>
      <c r="FS13" s="296"/>
      <c r="FT13" s="296"/>
      <c r="FU13" s="296"/>
      <c r="FV13" s="296"/>
      <c r="FW13" s="296"/>
      <c r="FX13" s="296"/>
      <c r="FY13" s="296"/>
      <c r="FZ13" s="296"/>
      <c r="GA13" s="296"/>
      <c r="GB13" s="296"/>
      <c r="GC13" s="296"/>
      <c r="GD13" s="296"/>
      <c r="GE13" s="296"/>
      <c r="GF13" s="296"/>
      <c r="GG13" s="296"/>
      <c r="GH13" s="296"/>
      <c r="GI13" s="296"/>
      <c r="GJ13" s="296"/>
      <c r="GK13" s="296"/>
      <c r="GL13" s="296"/>
      <c r="GM13" s="296"/>
      <c r="GN13" s="296"/>
      <c r="GO13" s="296"/>
      <c r="GP13" s="296"/>
      <c r="GQ13" s="296"/>
      <c r="GR13" s="296"/>
      <c r="GS13" s="296"/>
      <c r="GT13" s="296"/>
      <c r="GU13" s="296"/>
      <c r="GV13" s="296"/>
      <c r="GW13" s="296"/>
      <c r="GX13" s="296"/>
      <c r="GY13" s="296"/>
      <c r="GZ13" s="296"/>
      <c r="HA13" s="296"/>
      <c r="HB13" s="296"/>
      <c r="HC13" s="296"/>
      <c r="HD13" s="296"/>
      <c r="HE13" s="296"/>
      <c r="HF13" s="296"/>
      <c r="HG13" s="296"/>
      <c r="HH13" s="296"/>
      <c r="HI13" s="296"/>
      <c r="HJ13" s="296"/>
      <c r="HK13" s="296"/>
      <c r="HL13" s="296"/>
      <c r="HM13" s="296"/>
      <c r="HN13" s="296"/>
      <c r="HO13" s="296"/>
      <c r="HP13" s="296"/>
      <c r="HQ13" s="296"/>
      <c r="HR13" s="296"/>
      <c r="HS13" s="296"/>
      <c r="HT13" s="296"/>
      <c r="HU13" s="296"/>
      <c r="HV13" s="296"/>
      <c r="HW13" s="296"/>
      <c r="HX13" s="296"/>
      <c r="HY13" s="296"/>
      <c r="HZ13" s="296"/>
      <c r="IA13" s="296"/>
      <c r="IB13" s="296"/>
      <c r="IC13" s="296"/>
      <c r="ID13" s="296"/>
      <c r="IE13" s="296"/>
      <c r="IF13" s="296"/>
      <c r="IG13" s="296"/>
      <c r="IH13" s="296"/>
      <c r="II13" s="296"/>
      <c r="IJ13" s="296"/>
      <c r="IK13" s="296"/>
      <c r="IL13" s="296"/>
      <c r="IM13" s="296"/>
      <c r="IN13" s="296"/>
      <c r="IO13" s="296"/>
      <c r="IP13" s="296"/>
      <c r="IQ13" s="296"/>
      <c r="IR13" s="296"/>
      <c r="IS13" s="296"/>
      <c r="IT13" s="296"/>
      <c r="IU13" s="296"/>
      <c r="IV13" s="296"/>
    </row>
    <row r="14" spans="1:256" x14ac:dyDescent="0.2">
      <c r="A14" s="299"/>
      <c r="B14" s="292"/>
      <c r="C14" s="300"/>
      <c r="D14" s="301"/>
      <c r="E14" s="302"/>
      <c r="F14" s="302"/>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c r="AW14" s="296"/>
      <c r="AX14" s="296"/>
      <c r="AY14" s="296"/>
      <c r="AZ14" s="296"/>
      <c r="BA14" s="296"/>
      <c r="BB14" s="296"/>
      <c r="BC14" s="296"/>
      <c r="BD14" s="296"/>
      <c r="BE14" s="296"/>
      <c r="BF14" s="296"/>
      <c r="BG14" s="296"/>
      <c r="BH14" s="296"/>
      <c r="BI14" s="296"/>
      <c r="BJ14" s="296"/>
      <c r="BK14" s="296"/>
      <c r="BL14" s="296"/>
      <c r="BM14" s="296"/>
      <c r="BN14" s="296"/>
      <c r="BO14" s="296"/>
      <c r="BP14" s="296"/>
      <c r="BQ14" s="296"/>
      <c r="BR14" s="296"/>
      <c r="BS14" s="296"/>
      <c r="BT14" s="296"/>
      <c r="BU14" s="296"/>
      <c r="BV14" s="296"/>
      <c r="BW14" s="296"/>
      <c r="BX14" s="296"/>
      <c r="BY14" s="296"/>
      <c r="BZ14" s="296"/>
      <c r="CA14" s="296"/>
      <c r="CB14" s="296"/>
      <c r="CC14" s="296"/>
      <c r="CD14" s="296"/>
      <c r="CE14" s="296"/>
      <c r="CF14" s="296"/>
      <c r="CG14" s="296"/>
      <c r="CH14" s="296"/>
      <c r="CI14" s="296"/>
      <c r="CJ14" s="296"/>
      <c r="CK14" s="296"/>
      <c r="CL14" s="296"/>
      <c r="CM14" s="296"/>
      <c r="CN14" s="296"/>
      <c r="CO14" s="296"/>
      <c r="CP14" s="296"/>
      <c r="CQ14" s="296"/>
      <c r="CR14" s="296"/>
      <c r="CS14" s="296"/>
      <c r="CT14" s="296"/>
      <c r="CU14" s="296"/>
      <c r="CV14" s="296"/>
      <c r="CW14" s="296"/>
      <c r="CX14" s="296"/>
      <c r="CY14" s="296"/>
      <c r="CZ14" s="296"/>
      <c r="DA14" s="296"/>
      <c r="DB14" s="296"/>
      <c r="DC14" s="296"/>
      <c r="DD14" s="296"/>
      <c r="DE14" s="296"/>
      <c r="DF14" s="296"/>
      <c r="DG14" s="296"/>
      <c r="DH14" s="296"/>
      <c r="DI14" s="296"/>
      <c r="DJ14" s="296"/>
      <c r="DK14" s="296"/>
      <c r="DL14" s="296"/>
      <c r="DM14" s="296"/>
      <c r="DN14" s="296"/>
      <c r="DO14" s="296"/>
      <c r="DP14" s="296"/>
      <c r="DQ14" s="296"/>
      <c r="DR14" s="296"/>
      <c r="DS14" s="296"/>
      <c r="DT14" s="296"/>
      <c r="DU14" s="296"/>
      <c r="DV14" s="296"/>
      <c r="DW14" s="296"/>
      <c r="DX14" s="296"/>
      <c r="DY14" s="296"/>
      <c r="DZ14" s="296"/>
      <c r="EA14" s="296"/>
      <c r="EB14" s="296"/>
      <c r="EC14" s="296"/>
      <c r="ED14" s="296"/>
      <c r="EE14" s="296"/>
      <c r="EF14" s="296"/>
      <c r="EG14" s="296"/>
      <c r="EH14" s="296"/>
      <c r="EI14" s="296"/>
      <c r="EJ14" s="296"/>
      <c r="EK14" s="296"/>
      <c r="EL14" s="296"/>
      <c r="EM14" s="296"/>
      <c r="EN14" s="296"/>
      <c r="EO14" s="296"/>
      <c r="EP14" s="296"/>
      <c r="EQ14" s="296"/>
      <c r="ER14" s="296"/>
      <c r="ES14" s="296"/>
      <c r="ET14" s="296"/>
      <c r="EU14" s="296"/>
      <c r="EV14" s="296"/>
      <c r="EW14" s="296"/>
      <c r="EX14" s="296"/>
      <c r="EY14" s="296"/>
      <c r="EZ14" s="296"/>
      <c r="FA14" s="296"/>
      <c r="FB14" s="296"/>
      <c r="FC14" s="296"/>
      <c r="FD14" s="296"/>
      <c r="FE14" s="296"/>
      <c r="FF14" s="296"/>
      <c r="FG14" s="296"/>
      <c r="FH14" s="296"/>
      <c r="FI14" s="296"/>
      <c r="FJ14" s="296"/>
      <c r="FK14" s="296"/>
      <c r="FL14" s="296"/>
      <c r="FM14" s="296"/>
      <c r="FN14" s="296"/>
      <c r="FO14" s="296"/>
      <c r="FP14" s="296"/>
      <c r="FQ14" s="296"/>
      <c r="FR14" s="296"/>
      <c r="FS14" s="296"/>
      <c r="FT14" s="296"/>
      <c r="FU14" s="296"/>
      <c r="FV14" s="296"/>
      <c r="FW14" s="296"/>
      <c r="FX14" s="296"/>
      <c r="FY14" s="296"/>
      <c r="FZ14" s="296"/>
      <c r="GA14" s="296"/>
      <c r="GB14" s="296"/>
      <c r="GC14" s="296"/>
      <c r="GD14" s="296"/>
      <c r="GE14" s="296"/>
      <c r="GF14" s="296"/>
      <c r="GG14" s="296"/>
      <c r="GH14" s="296"/>
      <c r="GI14" s="296"/>
      <c r="GJ14" s="296"/>
      <c r="GK14" s="296"/>
      <c r="GL14" s="296"/>
      <c r="GM14" s="296"/>
      <c r="GN14" s="296"/>
      <c r="GO14" s="296"/>
      <c r="GP14" s="296"/>
      <c r="GQ14" s="296"/>
      <c r="GR14" s="296"/>
      <c r="GS14" s="296"/>
      <c r="GT14" s="296"/>
      <c r="GU14" s="296"/>
      <c r="GV14" s="296"/>
      <c r="GW14" s="296"/>
      <c r="GX14" s="296"/>
      <c r="GY14" s="296"/>
      <c r="GZ14" s="296"/>
      <c r="HA14" s="296"/>
      <c r="HB14" s="296"/>
      <c r="HC14" s="296"/>
      <c r="HD14" s="296"/>
      <c r="HE14" s="296"/>
      <c r="HF14" s="296"/>
      <c r="HG14" s="296"/>
      <c r="HH14" s="296"/>
      <c r="HI14" s="296"/>
      <c r="HJ14" s="296"/>
      <c r="HK14" s="296"/>
      <c r="HL14" s="296"/>
      <c r="HM14" s="296"/>
      <c r="HN14" s="296"/>
      <c r="HO14" s="296"/>
      <c r="HP14" s="296"/>
      <c r="HQ14" s="296"/>
      <c r="HR14" s="296"/>
      <c r="HS14" s="296"/>
      <c r="HT14" s="296"/>
      <c r="HU14" s="296"/>
      <c r="HV14" s="296"/>
      <c r="HW14" s="296"/>
      <c r="HX14" s="296"/>
      <c r="HY14" s="296"/>
      <c r="HZ14" s="296"/>
      <c r="IA14" s="296"/>
      <c r="IB14" s="296"/>
      <c r="IC14" s="296"/>
      <c r="ID14" s="296"/>
      <c r="IE14" s="296"/>
      <c r="IF14" s="296"/>
      <c r="IG14" s="296"/>
      <c r="IH14" s="296"/>
      <c r="II14" s="296"/>
      <c r="IJ14" s="296"/>
      <c r="IK14" s="296"/>
      <c r="IL14" s="296"/>
      <c r="IM14" s="296"/>
      <c r="IN14" s="296"/>
      <c r="IO14" s="296"/>
      <c r="IP14" s="296"/>
      <c r="IQ14" s="296"/>
      <c r="IR14" s="296"/>
      <c r="IS14" s="296"/>
      <c r="IT14" s="296"/>
      <c r="IU14" s="296"/>
      <c r="IV14" s="296"/>
    </row>
    <row r="15" spans="1:256" ht="13.5" x14ac:dyDescent="0.25">
      <c r="A15" s="299"/>
      <c r="B15" s="303" t="s">
        <v>20</v>
      </c>
      <c r="C15" s="293"/>
      <c r="D15" s="301"/>
      <c r="E15" s="302"/>
      <c r="F15" s="302"/>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c r="AS15" s="296"/>
      <c r="AT15" s="296"/>
      <c r="AU15" s="296"/>
      <c r="AV15" s="296"/>
      <c r="AW15" s="296"/>
      <c r="AX15" s="296"/>
      <c r="AY15" s="296"/>
      <c r="AZ15" s="296"/>
      <c r="BA15" s="296"/>
      <c r="BB15" s="296"/>
      <c r="BC15" s="296"/>
      <c r="BD15" s="296"/>
      <c r="BE15" s="296"/>
      <c r="BF15" s="296"/>
      <c r="BG15" s="296"/>
      <c r="BH15" s="296"/>
      <c r="BI15" s="296"/>
      <c r="BJ15" s="296"/>
      <c r="BK15" s="296"/>
      <c r="BL15" s="296"/>
      <c r="BM15" s="296"/>
      <c r="BN15" s="296"/>
      <c r="BO15" s="296"/>
      <c r="BP15" s="296"/>
      <c r="BQ15" s="296"/>
      <c r="BR15" s="296"/>
      <c r="BS15" s="296"/>
      <c r="BT15" s="296"/>
      <c r="BU15" s="296"/>
      <c r="BV15" s="296"/>
      <c r="BW15" s="296"/>
      <c r="BX15" s="296"/>
      <c r="BY15" s="296"/>
      <c r="BZ15" s="296"/>
      <c r="CA15" s="296"/>
      <c r="CB15" s="296"/>
      <c r="CC15" s="296"/>
      <c r="CD15" s="296"/>
      <c r="CE15" s="296"/>
      <c r="CF15" s="296"/>
      <c r="CG15" s="296"/>
      <c r="CH15" s="296"/>
      <c r="CI15" s="296"/>
      <c r="CJ15" s="296"/>
      <c r="CK15" s="296"/>
      <c r="CL15" s="296"/>
      <c r="CM15" s="296"/>
      <c r="CN15" s="296"/>
      <c r="CO15" s="296"/>
      <c r="CP15" s="296"/>
      <c r="CQ15" s="296"/>
      <c r="CR15" s="296"/>
      <c r="CS15" s="296"/>
      <c r="CT15" s="296"/>
      <c r="CU15" s="296"/>
      <c r="CV15" s="296"/>
      <c r="CW15" s="296"/>
      <c r="CX15" s="296"/>
      <c r="CY15" s="296"/>
      <c r="CZ15" s="296"/>
      <c r="DA15" s="296"/>
      <c r="DB15" s="296"/>
      <c r="DC15" s="296"/>
      <c r="DD15" s="296"/>
      <c r="DE15" s="296"/>
      <c r="DF15" s="296"/>
      <c r="DG15" s="296"/>
      <c r="DH15" s="296"/>
      <c r="DI15" s="296"/>
      <c r="DJ15" s="296"/>
      <c r="DK15" s="296"/>
      <c r="DL15" s="296"/>
      <c r="DM15" s="296"/>
      <c r="DN15" s="296"/>
      <c r="DO15" s="296"/>
      <c r="DP15" s="296"/>
      <c r="DQ15" s="296"/>
      <c r="DR15" s="296"/>
      <c r="DS15" s="296"/>
      <c r="DT15" s="296"/>
      <c r="DU15" s="296"/>
      <c r="DV15" s="296"/>
      <c r="DW15" s="296"/>
      <c r="DX15" s="296"/>
      <c r="DY15" s="296"/>
      <c r="DZ15" s="296"/>
      <c r="EA15" s="296"/>
      <c r="EB15" s="296"/>
      <c r="EC15" s="296"/>
      <c r="ED15" s="296"/>
      <c r="EE15" s="296"/>
      <c r="EF15" s="296"/>
      <c r="EG15" s="296"/>
      <c r="EH15" s="296"/>
      <c r="EI15" s="296"/>
      <c r="EJ15" s="296"/>
      <c r="EK15" s="296"/>
      <c r="EL15" s="296"/>
      <c r="EM15" s="296"/>
      <c r="EN15" s="296"/>
      <c r="EO15" s="296"/>
      <c r="EP15" s="296"/>
      <c r="EQ15" s="296"/>
      <c r="ER15" s="296"/>
      <c r="ES15" s="296"/>
      <c r="ET15" s="296"/>
      <c r="EU15" s="296"/>
      <c r="EV15" s="296"/>
      <c r="EW15" s="296"/>
      <c r="EX15" s="296"/>
      <c r="EY15" s="296"/>
      <c r="EZ15" s="296"/>
      <c r="FA15" s="296"/>
      <c r="FB15" s="296"/>
      <c r="FC15" s="296"/>
      <c r="FD15" s="296"/>
      <c r="FE15" s="296"/>
      <c r="FF15" s="296"/>
      <c r="FG15" s="296"/>
      <c r="FH15" s="296"/>
      <c r="FI15" s="296"/>
      <c r="FJ15" s="296"/>
      <c r="FK15" s="296"/>
      <c r="FL15" s="296"/>
      <c r="FM15" s="296"/>
      <c r="FN15" s="296"/>
      <c r="FO15" s="296"/>
      <c r="FP15" s="296"/>
      <c r="FQ15" s="296"/>
      <c r="FR15" s="296"/>
      <c r="FS15" s="296"/>
      <c r="FT15" s="296"/>
      <c r="FU15" s="296"/>
      <c r="FV15" s="296"/>
      <c r="FW15" s="296"/>
      <c r="FX15" s="296"/>
      <c r="FY15" s="296"/>
      <c r="FZ15" s="296"/>
      <c r="GA15" s="296"/>
      <c r="GB15" s="296"/>
      <c r="GC15" s="296"/>
      <c r="GD15" s="296"/>
      <c r="GE15" s="296"/>
      <c r="GF15" s="296"/>
      <c r="GG15" s="296"/>
      <c r="GH15" s="296"/>
      <c r="GI15" s="296"/>
      <c r="GJ15" s="296"/>
      <c r="GK15" s="296"/>
      <c r="GL15" s="296"/>
      <c r="GM15" s="296"/>
      <c r="GN15" s="296"/>
      <c r="GO15" s="296"/>
      <c r="GP15" s="296"/>
      <c r="GQ15" s="296"/>
      <c r="GR15" s="296"/>
      <c r="GS15" s="296"/>
      <c r="GT15" s="296"/>
      <c r="GU15" s="296"/>
      <c r="GV15" s="296"/>
      <c r="GW15" s="296"/>
      <c r="GX15" s="296"/>
      <c r="GY15" s="296"/>
      <c r="GZ15" s="296"/>
      <c r="HA15" s="296"/>
      <c r="HB15" s="296"/>
      <c r="HC15" s="296"/>
      <c r="HD15" s="296"/>
      <c r="HE15" s="296"/>
      <c r="HF15" s="296"/>
      <c r="HG15" s="296"/>
      <c r="HH15" s="296"/>
      <c r="HI15" s="296"/>
      <c r="HJ15" s="296"/>
      <c r="HK15" s="296"/>
      <c r="HL15" s="296"/>
      <c r="HM15" s="296"/>
      <c r="HN15" s="296"/>
      <c r="HO15" s="296"/>
      <c r="HP15" s="296"/>
      <c r="HQ15" s="296"/>
      <c r="HR15" s="296"/>
      <c r="HS15" s="296"/>
      <c r="HT15" s="296"/>
      <c r="HU15" s="296"/>
      <c r="HV15" s="296"/>
      <c r="HW15" s="296"/>
      <c r="HX15" s="296"/>
      <c r="HY15" s="296"/>
      <c r="HZ15" s="296"/>
      <c r="IA15" s="296"/>
      <c r="IB15" s="296"/>
      <c r="IC15" s="296"/>
      <c r="ID15" s="296"/>
      <c r="IE15" s="296"/>
      <c r="IF15" s="296"/>
      <c r="IG15" s="296"/>
      <c r="IH15" s="296"/>
      <c r="II15" s="296"/>
      <c r="IJ15" s="296"/>
      <c r="IK15" s="296"/>
      <c r="IL15" s="296"/>
      <c r="IM15" s="296"/>
      <c r="IN15" s="296"/>
      <c r="IO15" s="296"/>
      <c r="IP15" s="296"/>
      <c r="IQ15" s="296"/>
      <c r="IR15" s="296"/>
      <c r="IS15" s="296"/>
      <c r="IT15" s="296"/>
      <c r="IU15" s="296"/>
      <c r="IV15" s="296"/>
    </row>
    <row r="16" spans="1:256" x14ac:dyDescent="0.2">
      <c r="A16" s="299"/>
      <c r="B16" s="298"/>
      <c r="C16" s="300"/>
      <c r="D16" s="301"/>
      <c r="E16" s="302"/>
      <c r="F16" s="302"/>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c r="AP16" s="296"/>
      <c r="AQ16" s="296"/>
      <c r="AR16" s="296"/>
      <c r="AS16" s="296"/>
      <c r="AT16" s="296"/>
      <c r="AU16" s="296"/>
      <c r="AV16" s="296"/>
      <c r="AW16" s="296"/>
      <c r="AX16" s="296"/>
      <c r="AY16" s="296"/>
      <c r="AZ16" s="296"/>
      <c r="BA16" s="296"/>
      <c r="BB16" s="296"/>
      <c r="BC16" s="296"/>
      <c r="BD16" s="296"/>
      <c r="BE16" s="296"/>
      <c r="BF16" s="296"/>
      <c r="BG16" s="296"/>
      <c r="BH16" s="296"/>
      <c r="BI16" s="296"/>
      <c r="BJ16" s="296"/>
      <c r="BK16" s="296"/>
      <c r="BL16" s="296"/>
      <c r="BM16" s="296"/>
      <c r="BN16" s="296"/>
      <c r="BO16" s="296"/>
      <c r="BP16" s="296"/>
      <c r="BQ16" s="296"/>
      <c r="BR16" s="296"/>
      <c r="BS16" s="296"/>
      <c r="BT16" s="296"/>
      <c r="BU16" s="296"/>
      <c r="BV16" s="296"/>
      <c r="BW16" s="296"/>
      <c r="BX16" s="296"/>
      <c r="BY16" s="296"/>
      <c r="BZ16" s="296"/>
      <c r="CA16" s="296"/>
      <c r="CB16" s="296"/>
      <c r="CC16" s="296"/>
      <c r="CD16" s="296"/>
      <c r="CE16" s="296"/>
      <c r="CF16" s="296"/>
      <c r="CG16" s="296"/>
      <c r="CH16" s="296"/>
      <c r="CI16" s="296"/>
      <c r="CJ16" s="296"/>
      <c r="CK16" s="296"/>
      <c r="CL16" s="296"/>
      <c r="CM16" s="296"/>
      <c r="CN16" s="296"/>
      <c r="CO16" s="296"/>
      <c r="CP16" s="296"/>
      <c r="CQ16" s="296"/>
      <c r="CR16" s="296"/>
      <c r="CS16" s="296"/>
      <c r="CT16" s="296"/>
      <c r="CU16" s="296"/>
      <c r="CV16" s="296"/>
      <c r="CW16" s="296"/>
      <c r="CX16" s="296"/>
      <c r="CY16" s="296"/>
      <c r="CZ16" s="296"/>
      <c r="DA16" s="296"/>
      <c r="DB16" s="296"/>
      <c r="DC16" s="296"/>
      <c r="DD16" s="296"/>
      <c r="DE16" s="296"/>
      <c r="DF16" s="296"/>
      <c r="DG16" s="296"/>
      <c r="DH16" s="296"/>
      <c r="DI16" s="296"/>
      <c r="DJ16" s="296"/>
      <c r="DK16" s="296"/>
      <c r="DL16" s="296"/>
      <c r="DM16" s="296"/>
      <c r="DN16" s="296"/>
      <c r="DO16" s="296"/>
      <c r="DP16" s="296"/>
      <c r="DQ16" s="296"/>
      <c r="DR16" s="296"/>
      <c r="DS16" s="296"/>
      <c r="DT16" s="296"/>
      <c r="DU16" s="296"/>
      <c r="DV16" s="296"/>
      <c r="DW16" s="296"/>
      <c r="DX16" s="296"/>
      <c r="DY16" s="296"/>
      <c r="DZ16" s="296"/>
      <c r="EA16" s="296"/>
      <c r="EB16" s="296"/>
      <c r="EC16" s="296"/>
      <c r="ED16" s="296"/>
      <c r="EE16" s="296"/>
      <c r="EF16" s="296"/>
      <c r="EG16" s="296"/>
      <c r="EH16" s="296"/>
      <c r="EI16" s="296"/>
      <c r="EJ16" s="296"/>
      <c r="EK16" s="296"/>
      <c r="EL16" s="296"/>
      <c r="EM16" s="296"/>
      <c r="EN16" s="296"/>
      <c r="EO16" s="296"/>
      <c r="EP16" s="296"/>
      <c r="EQ16" s="296"/>
      <c r="ER16" s="296"/>
      <c r="ES16" s="296"/>
      <c r="ET16" s="296"/>
      <c r="EU16" s="296"/>
      <c r="EV16" s="296"/>
      <c r="EW16" s="296"/>
      <c r="EX16" s="296"/>
      <c r="EY16" s="296"/>
      <c r="EZ16" s="296"/>
      <c r="FA16" s="296"/>
      <c r="FB16" s="296"/>
      <c r="FC16" s="296"/>
      <c r="FD16" s="296"/>
      <c r="FE16" s="296"/>
      <c r="FF16" s="296"/>
      <c r="FG16" s="296"/>
      <c r="FH16" s="296"/>
      <c r="FI16" s="296"/>
      <c r="FJ16" s="296"/>
      <c r="FK16" s="296"/>
      <c r="FL16" s="296"/>
      <c r="FM16" s="296"/>
      <c r="FN16" s="296"/>
      <c r="FO16" s="296"/>
      <c r="FP16" s="296"/>
      <c r="FQ16" s="296"/>
      <c r="FR16" s="296"/>
      <c r="FS16" s="296"/>
      <c r="FT16" s="296"/>
      <c r="FU16" s="296"/>
      <c r="FV16" s="296"/>
      <c r="FW16" s="296"/>
      <c r="FX16" s="296"/>
      <c r="FY16" s="296"/>
      <c r="FZ16" s="296"/>
      <c r="GA16" s="296"/>
      <c r="GB16" s="296"/>
      <c r="GC16" s="296"/>
      <c r="GD16" s="296"/>
      <c r="GE16" s="296"/>
      <c r="GF16" s="296"/>
      <c r="GG16" s="296"/>
      <c r="GH16" s="296"/>
      <c r="GI16" s="296"/>
      <c r="GJ16" s="296"/>
      <c r="GK16" s="296"/>
      <c r="GL16" s="296"/>
      <c r="GM16" s="296"/>
      <c r="GN16" s="296"/>
      <c r="GO16" s="296"/>
      <c r="GP16" s="296"/>
      <c r="GQ16" s="296"/>
      <c r="GR16" s="296"/>
      <c r="GS16" s="296"/>
      <c r="GT16" s="296"/>
      <c r="GU16" s="296"/>
      <c r="GV16" s="296"/>
      <c r="GW16" s="296"/>
      <c r="GX16" s="296"/>
      <c r="GY16" s="296"/>
      <c r="GZ16" s="296"/>
      <c r="HA16" s="296"/>
      <c r="HB16" s="296"/>
      <c r="HC16" s="296"/>
      <c r="HD16" s="296"/>
      <c r="HE16" s="296"/>
      <c r="HF16" s="296"/>
      <c r="HG16" s="296"/>
      <c r="HH16" s="296"/>
      <c r="HI16" s="296"/>
      <c r="HJ16" s="296"/>
      <c r="HK16" s="296"/>
      <c r="HL16" s="296"/>
      <c r="HM16" s="296"/>
      <c r="HN16" s="296"/>
      <c r="HO16" s="296"/>
      <c r="HP16" s="296"/>
      <c r="HQ16" s="296"/>
      <c r="HR16" s="296"/>
      <c r="HS16" s="296"/>
      <c r="HT16" s="296"/>
      <c r="HU16" s="296"/>
      <c r="HV16" s="296"/>
      <c r="HW16" s="296"/>
      <c r="HX16" s="296"/>
      <c r="HY16" s="296"/>
      <c r="HZ16" s="296"/>
      <c r="IA16" s="296"/>
      <c r="IB16" s="296"/>
      <c r="IC16" s="296"/>
      <c r="ID16" s="296"/>
      <c r="IE16" s="296"/>
      <c r="IF16" s="296"/>
      <c r="IG16" s="296"/>
      <c r="IH16" s="296"/>
      <c r="II16" s="296"/>
      <c r="IJ16" s="296"/>
      <c r="IK16" s="296"/>
      <c r="IL16" s="296"/>
      <c r="IM16" s="296"/>
      <c r="IN16" s="296"/>
      <c r="IO16" s="296"/>
      <c r="IP16" s="296"/>
      <c r="IQ16" s="296"/>
      <c r="IR16" s="296"/>
      <c r="IS16" s="296"/>
      <c r="IT16" s="296"/>
      <c r="IU16" s="296"/>
      <c r="IV16" s="296"/>
    </row>
    <row r="17" spans="1:256" x14ac:dyDescent="0.2">
      <c r="A17" s="299"/>
      <c r="B17" s="298"/>
      <c r="C17" s="300"/>
      <c r="D17" s="301"/>
      <c r="E17" s="302"/>
      <c r="F17" s="302"/>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c r="AW17" s="296"/>
      <c r="AX17" s="296"/>
      <c r="AY17" s="296"/>
      <c r="AZ17" s="296"/>
      <c r="BA17" s="296"/>
      <c r="BB17" s="296"/>
      <c r="BC17" s="296"/>
      <c r="BD17" s="296"/>
      <c r="BE17" s="296"/>
      <c r="BF17" s="296"/>
      <c r="BG17" s="296"/>
      <c r="BH17" s="296"/>
      <c r="BI17" s="296"/>
      <c r="BJ17" s="296"/>
      <c r="BK17" s="296"/>
      <c r="BL17" s="296"/>
      <c r="BM17" s="296"/>
      <c r="BN17" s="296"/>
      <c r="BO17" s="296"/>
      <c r="BP17" s="296"/>
      <c r="BQ17" s="296"/>
      <c r="BR17" s="296"/>
      <c r="BS17" s="296"/>
      <c r="BT17" s="296"/>
      <c r="BU17" s="296"/>
      <c r="BV17" s="296"/>
      <c r="BW17" s="296"/>
      <c r="BX17" s="296"/>
      <c r="BY17" s="296"/>
      <c r="BZ17" s="296"/>
      <c r="CA17" s="296"/>
      <c r="CB17" s="296"/>
      <c r="CC17" s="296"/>
      <c r="CD17" s="296"/>
      <c r="CE17" s="296"/>
      <c r="CF17" s="296"/>
      <c r="CG17" s="296"/>
      <c r="CH17" s="296"/>
      <c r="CI17" s="296"/>
      <c r="CJ17" s="296"/>
      <c r="CK17" s="296"/>
      <c r="CL17" s="296"/>
      <c r="CM17" s="296"/>
      <c r="CN17" s="296"/>
      <c r="CO17" s="296"/>
      <c r="CP17" s="296"/>
      <c r="CQ17" s="296"/>
      <c r="CR17" s="296"/>
      <c r="CS17" s="296"/>
      <c r="CT17" s="296"/>
      <c r="CU17" s="296"/>
      <c r="CV17" s="296"/>
      <c r="CW17" s="296"/>
      <c r="CX17" s="296"/>
      <c r="CY17" s="296"/>
      <c r="CZ17" s="296"/>
      <c r="DA17" s="296"/>
      <c r="DB17" s="296"/>
      <c r="DC17" s="296"/>
      <c r="DD17" s="296"/>
      <c r="DE17" s="296"/>
      <c r="DF17" s="296"/>
      <c r="DG17" s="296"/>
      <c r="DH17" s="296"/>
      <c r="DI17" s="296"/>
      <c r="DJ17" s="296"/>
      <c r="DK17" s="296"/>
      <c r="DL17" s="296"/>
      <c r="DM17" s="296"/>
      <c r="DN17" s="296"/>
      <c r="DO17" s="296"/>
      <c r="DP17" s="296"/>
      <c r="DQ17" s="296"/>
      <c r="DR17" s="296"/>
      <c r="DS17" s="296"/>
      <c r="DT17" s="296"/>
      <c r="DU17" s="296"/>
      <c r="DV17" s="296"/>
      <c r="DW17" s="296"/>
      <c r="DX17" s="296"/>
      <c r="DY17" s="296"/>
      <c r="DZ17" s="296"/>
      <c r="EA17" s="296"/>
      <c r="EB17" s="296"/>
      <c r="EC17" s="296"/>
      <c r="ED17" s="296"/>
      <c r="EE17" s="296"/>
      <c r="EF17" s="296"/>
      <c r="EG17" s="296"/>
      <c r="EH17" s="296"/>
      <c r="EI17" s="296"/>
      <c r="EJ17" s="296"/>
      <c r="EK17" s="296"/>
      <c r="EL17" s="296"/>
      <c r="EM17" s="296"/>
      <c r="EN17" s="296"/>
      <c r="EO17" s="296"/>
      <c r="EP17" s="296"/>
      <c r="EQ17" s="296"/>
      <c r="ER17" s="296"/>
      <c r="ES17" s="296"/>
      <c r="ET17" s="296"/>
      <c r="EU17" s="296"/>
      <c r="EV17" s="296"/>
      <c r="EW17" s="296"/>
      <c r="EX17" s="296"/>
      <c r="EY17" s="296"/>
      <c r="EZ17" s="296"/>
      <c r="FA17" s="296"/>
      <c r="FB17" s="296"/>
      <c r="FC17" s="296"/>
      <c r="FD17" s="296"/>
      <c r="FE17" s="296"/>
      <c r="FF17" s="296"/>
      <c r="FG17" s="296"/>
      <c r="FH17" s="296"/>
      <c r="FI17" s="296"/>
      <c r="FJ17" s="296"/>
      <c r="FK17" s="296"/>
      <c r="FL17" s="296"/>
      <c r="FM17" s="296"/>
      <c r="FN17" s="296"/>
      <c r="FO17" s="296"/>
      <c r="FP17" s="296"/>
      <c r="FQ17" s="296"/>
      <c r="FR17" s="296"/>
      <c r="FS17" s="296"/>
      <c r="FT17" s="296"/>
      <c r="FU17" s="296"/>
      <c r="FV17" s="296"/>
      <c r="FW17" s="296"/>
      <c r="FX17" s="296"/>
      <c r="FY17" s="296"/>
      <c r="FZ17" s="296"/>
      <c r="GA17" s="296"/>
      <c r="GB17" s="296"/>
      <c r="GC17" s="296"/>
      <c r="GD17" s="296"/>
      <c r="GE17" s="296"/>
      <c r="GF17" s="296"/>
      <c r="GG17" s="296"/>
      <c r="GH17" s="296"/>
      <c r="GI17" s="296"/>
      <c r="GJ17" s="296"/>
      <c r="GK17" s="296"/>
      <c r="GL17" s="296"/>
      <c r="GM17" s="296"/>
      <c r="GN17" s="296"/>
      <c r="GO17" s="296"/>
      <c r="GP17" s="296"/>
      <c r="GQ17" s="296"/>
      <c r="GR17" s="296"/>
      <c r="GS17" s="296"/>
      <c r="GT17" s="296"/>
      <c r="GU17" s="296"/>
      <c r="GV17" s="296"/>
      <c r="GW17" s="296"/>
      <c r="GX17" s="296"/>
      <c r="GY17" s="296"/>
      <c r="GZ17" s="296"/>
      <c r="HA17" s="296"/>
      <c r="HB17" s="296"/>
      <c r="HC17" s="296"/>
      <c r="HD17" s="296"/>
      <c r="HE17" s="296"/>
      <c r="HF17" s="296"/>
      <c r="HG17" s="296"/>
      <c r="HH17" s="296"/>
      <c r="HI17" s="296"/>
      <c r="HJ17" s="296"/>
      <c r="HK17" s="296"/>
      <c r="HL17" s="296"/>
      <c r="HM17" s="296"/>
      <c r="HN17" s="296"/>
      <c r="HO17" s="296"/>
      <c r="HP17" s="296"/>
      <c r="HQ17" s="296"/>
      <c r="HR17" s="296"/>
      <c r="HS17" s="296"/>
      <c r="HT17" s="296"/>
      <c r="HU17" s="296"/>
      <c r="HV17" s="296"/>
      <c r="HW17" s="296"/>
      <c r="HX17" s="296"/>
      <c r="HY17" s="296"/>
      <c r="HZ17" s="296"/>
      <c r="IA17" s="296"/>
      <c r="IB17" s="296"/>
      <c r="IC17" s="296"/>
      <c r="ID17" s="296"/>
      <c r="IE17" s="296"/>
      <c r="IF17" s="296"/>
      <c r="IG17" s="296"/>
      <c r="IH17" s="296"/>
      <c r="II17" s="296"/>
      <c r="IJ17" s="296"/>
      <c r="IK17" s="296"/>
      <c r="IL17" s="296"/>
      <c r="IM17" s="296"/>
      <c r="IN17" s="296"/>
      <c r="IO17" s="296"/>
      <c r="IP17" s="296"/>
      <c r="IQ17" s="296"/>
      <c r="IR17" s="296"/>
      <c r="IS17" s="296"/>
      <c r="IT17" s="296"/>
      <c r="IU17" s="296"/>
      <c r="IV17" s="296"/>
    </row>
    <row r="18" spans="1:256" x14ac:dyDescent="0.2">
      <c r="A18" s="299"/>
      <c r="B18" s="298"/>
      <c r="C18" s="300"/>
      <c r="D18" s="301"/>
      <c r="E18" s="302"/>
      <c r="F18" s="302"/>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c r="AW18" s="296"/>
      <c r="AX18" s="296"/>
      <c r="AY18" s="296"/>
      <c r="AZ18" s="296"/>
      <c r="BA18" s="296"/>
      <c r="BB18" s="296"/>
      <c r="BC18" s="296"/>
      <c r="BD18" s="296"/>
      <c r="BE18" s="296"/>
      <c r="BF18" s="296"/>
      <c r="BG18" s="296"/>
      <c r="BH18" s="296"/>
      <c r="BI18" s="296"/>
      <c r="BJ18" s="296"/>
      <c r="BK18" s="296"/>
      <c r="BL18" s="296"/>
      <c r="BM18" s="296"/>
      <c r="BN18" s="296"/>
      <c r="BO18" s="296"/>
      <c r="BP18" s="296"/>
      <c r="BQ18" s="296"/>
      <c r="BR18" s="296"/>
      <c r="BS18" s="296"/>
      <c r="BT18" s="296"/>
      <c r="BU18" s="296"/>
      <c r="BV18" s="296"/>
      <c r="BW18" s="296"/>
      <c r="BX18" s="296"/>
      <c r="BY18" s="296"/>
      <c r="BZ18" s="296"/>
      <c r="CA18" s="296"/>
      <c r="CB18" s="296"/>
      <c r="CC18" s="296"/>
      <c r="CD18" s="296"/>
      <c r="CE18" s="296"/>
      <c r="CF18" s="296"/>
      <c r="CG18" s="296"/>
      <c r="CH18" s="296"/>
      <c r="CI18" s="296"/>
      <c r="CJ18" s="296"/>
      <c r="CK18" s="296"/>
      <c r="CL18" s="296"/>
      <c r="CM18" s="296"/>
      <c r="CN18" s="296"/>
      <c r="CO18" s="296"/>
      <c r="CP18" s="296"/>
      <c r="CQ18" s="296"/>
      <c r="CR18" s="296"/>
      <c r="CS18" s="296"/>
      <c r="CT18" s="296"/>
      <c r="CU18" s="296"/>
      <c r="CV18" s="296"/>
      <c r="CW18" s="296"/>
      <c r="CX18" s="296"/>
      <c r="CY18" s="296"/>
      <c r="CZ18" s="296"/>
      <c r="DA18" s="296"/>
      <c r="DB18" s="296"/>
      <c r="DC18" s="296"/>
      <c r="DD18" s="296"/>
      <c r="DE18" s="296"/>
      <c r="DF18" s="296"/>
      <c r="DG18" s="296"/>
      <c r="DH18" s="296"/>
      <c r="DI18" s="296"/>
      <c r="DJ18" s="296"/>
      <c r="DK18" s="296"/>
      <c r="DL18" s="296"/>
      <c r="DM18" s="296"/>
      <c r="DN18" s="296"/>
      <c r="DO18" s="296"/>
      <c r="DP18" s="296"/>
      <c r="DQ18" s="296"/>
      <c r="DR18" s="296"/>
      <c r="DS18" s="296"/>
      <c r="DT18" s="296"/>
      <c r="DU18" s="296"/>
      <c r="DV18" s="296"/>
      <c r="DW18" s="296"/>
      <c r="DX18" s="296"/>
      <c r="DY18" s="296"/>
      <c r="DZ18" s="296"/>
      <c r="EA18" s="296"/>
      <c r="EB18" s="296"/>
      <c r="EC18" s="296"/>
      <c r="ED18" s="296"/>
      <c r="EE18" s="296"/>
      <c r="EF18" s="296"/>
      <c r="EG18" s="296"/>
      <c r="EH18" s="296"/>
      <c r="EI18" s="296"/>
      <c r="EJ18" s="296"/>
      <c r="EK18" s="296"/>
      <c r="EL18" s="296"/>
      <c r="EM18" s="296"/>
      <c r="EN18" s="296"/>
      <c r="EO18" s="296"/>
      <c r="EP18" s="296"/>
      <c r="EQ18" s="296"/>
      <c r="ER18" s="296"/>
      <c r="ES18" s="296"/>
      <c r="ET18" s="296"/>
      <c r="EU18" s="296"/>
      <c r="EV18" s="296"/>
      <c r="EW18" s="296"/>
      <c r="EX18" s="296"/>
      <c r="EY18" s="296"/>
      <c r="EZ18" s="296"/>
      <c r="FA18" s="296"/>
      <c r="FB18" s="296"/>
      <c r="FC18" s="296"/>
      <c r="FD18" s="296"/>
      <c r="FE18" s="296"/>
      <c r="FF18" s="296"/>
      <c r="FG18" s="296"/>
      <c r="FH18" s="296"/>
      <c r="FI18" s="296"/>
      <c r="FJ18" s="296"/>
      <c r="FK18" s="296"/>
      <c r="FL18" s="296"/>
      <c r="FM18" s="296"/>
      <c r="FN18" s="296"/>
      <c r="FO18" s="296"/>
      <c r="FP18" s="296"/>
      <c r="FQ18" s="296"/>
      <c r="FR18" s="296"/>
      <c r="FS18" s="296"/>
      <c r="FT18" s="296"/>
      <c r="FU18" s="296"/>
      <c r="FV18" s="296"/>
      <c r="FW18" s="296"/>
      <c r="FX18" s="296"/>
      <c r="FY18" s="296"/>
      <c r="FZ18" s="296"/>
      <c r="GA18" s="296"/>
      <c r="GB18" s="296"/>
      <c r="GC18" s="296"/>
      <c r="GD18" s="296"/>
      <c r="GE18" s="296"/>
      <c r="GF18" s="296"/>
      <c r="GG18" s="296"/>
      <c r="GH18" s="296"/>
      <c r="GI18" s="296"/>
      <c r="GJ18" s="296"/>
      <c r="GK18" s="296"/>
      <c r="GL18" s="296"/>
      <c r="GM18" s="296"/>
      <c r="GN18" s="296"/>
      <c r="GO18" s="296"/>
      <c r="GP18" s="296"/>
      <c r="GQ18" s="296"/>
      <c r="GR18" s="296"/>
      <c r="GS18" s="296"/>
      <c r="GT18" s="296"/>
      <c r="GU18" s="296"/>
      <c r="GV18" s="296"/>
      <c r="GW18" s="296"/>
      <c r="GX18" s="296"/>
      <c r="GY18" s="296"/>
      <c r="GZ18" s="296"/>
      <c r="HA18" s="296"/>
      <c r="HB18" s="296"/>
      <c r="HC18" s="296"/>
      <c r="HD18" s="296"/>
      <c r="HE18" s="296"/>
      <c r="HF18" s="296"/>
      <c r="HG18" s="296"/>
      <c r="HH18" s="296"/>
      <c r="HI18" s="296"/>
      <c r="HJ18" s="296"/>
      <c r="HK18" s="296"/>
      <c r="HL18" s="296"/>
      <c r="HM18" s="296"/>
      <c r="HN18" s="296"/>
      <c r="HO18" s="296"/>
      <c r="HP18" s="296"/>
      <c r="HQ18" s="296"/>
      <c r="HR18" s="296"/>
      <c r="HS18" s="296"/>
      <c r="HT18" s="296"/>
      <c r="HU18" s="296"/>
      <c r="HV18" s="296"/>
      <c r="HW18" s="296"/>
      <c r="HX18" s="296"/>
      <c r="HY18" s="296"/>
      <c r="HZ18" s="296"/>
      <c r="IA18" s="296"/>
      <c r="IB18" s="296"/>
      <c r="IC18" s="296"/>
      <c r="ID18" s="296"/>
      <c r="IE18" s="296"/>
      <c r="IF18" s="296"/>
      <c r="IG18" s="296"/>
      <c r="IH18" s="296"/>
      <c r="II18" s="296"/>
      <c r="IJ18" s="296"/>
      <c r="IK18" s="296"/>
      <c r="IL18" s="296"/>
      <c r="IM18" s="296"/>
      <c r="IN18" s="296"/>
      <c r="IO18" s="296"/>
      <c r="IP18" s="296"/>
      <c r="IQ18" s="296"/>
      <c r="IR18" s="296"/>
      <c r="IS18" s="296"/>
      <c r="IT18" s="296"/>
      <c r="IU18" s="296"/>
      <c r="IV18" s="296"/>
    </row>
    <row r="19" spans="1:256" ht="25.5" x14ac:dyDescent="0.2">
      <c r="A19" s="299"/>
      <c r="B19" s="298" t="s">
        <v>0</v>
      </c>
      <c r="C19" s="300"/>
      <c r="D19" s="301"/>
      <c r="E19" s="302"/>
      <c r="F19" s="302"/>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c r="AW19" s="296"/>
      <c r="AX19" s="296"/>
      <c r="AY19" s="296"/>
      <c r="AZ19" s="296"/>
      <c r="BA19" s="296"/>
      <c r="BB19" s="296"/>
      <c r="BC19" s="296"/>
      <c r="BD19" s="296"/>
      <c r="BE19" s="296"/>
      <c r="BF19" s="296"/>
      <c r="BG19" s="296"/>
      <c r="BH19" s="296"/>
      <c r="BI19" s="296"/>
      <c r="BJ19" s="296"/>
      <c r="BK19" s="296"/>
      <c r="BL19" s="296"/>
      <c r="BM19" s="296"/>
      <c r="BN19" s="296"/>
      <c r="BO19" s="296"/>
      <c r="BP19" s="296"/>
      <c r="BQ19" s="296"/>
      <c r="BR19" s="296"/>
      <c r="BS19" s="296"/>
      <c r="BT19" s="296"/>
      <c r="BU19" s="296"/>
      <c r="BV19" s="296"/>
      <c r="BW19" s="296"/>
      <c r="BX19" s="296"/>
      <c r="BY19" s="296"/>
      <c r="BZ19" s="296"/>
      <c r="CA19" s="296"/>
      <c r="CB19" s="296"/>
      <c r="CC19" s="296"/>
      <c r="CD19" s="296"/>
      <c r="CE19" s="296"/>
      <c r="CF19" s="296"/>
      <c r="CG19" s="296"/>
      <c r="CH19" s="296"/>
      <c r="CI19" s="296"/>
      <c r="CJ19" s="296"/>
      <c r="CK19" s="296"/>
      <c r="CL19" s="296"/>
      <c r="CM19" s="296"/>
      <c r="CN19" s="296"/>
      <c r="CO19" s="296"/>
      <c r="CP19" s="296"/>
      <c r="CQ19" s="296"/>
      <c r="CR19" s="296"/>
      <c r="CS19" s="296"/>
      <c r="CT19" s="296"/>
      <c r="CU19" s="296"/>
      <c r="CV19" s="296"/>
      <c r="CW19" s="296"/>
      <c r="CX19" s="296"/>
      <c r="CY19" s="296"/>
      <c r="CZ19" s="296"/>
      <c r="DA19" s="296"/>
      <c r="DB19" s="296"/>
      <c r="DC19" s="296"/>
      <c r="DD19" s="296"/>
      <c r="DE19" s="296"/>
      <c r="DF19" s="296"/>
      <c r="DG19" s="296"/>
      <c r="DH19" s="296"/>
      <c r="DI19" s="296"/>
      <c r="DJ19" s="296"/>
      <c r="DK19" s="296"/>
      <c r="DL19" s="296"/>
      <c r="DM19" s="296"/>
      <c r="DN19" s="296"/>
      <c r="DO19" s="296"/>
      <c r="DP19" s="296"/>
      <c r="DQ19" s="296"/>
      <c r="DR19" s="296"/>
      <c r="DS19" s="296"/>
      <c r="DT19" s="296"/>
      <c r="DU19" s="296"/>
      <c r="DV19" s="296"/>
      <c r="DW19" s="296"/>
      <c r="DX19" s="296"/>
      <c r="DY19" s="296"/>
      <c r="DZ19" s="296"/>
      <c r="EA19" s="296"/>
      <c r="EB19" s="296"/>
      <c r="EC19" s="296"/>
      <c r="ED19" s="296"/>
      <c r="EE19" s="296"/>
      <c r="EF19" s="296"/>
      <c r="EG19" s="296"/>
      <c r="EH19" s="296"/>
      <c r="EI19" s="296"/>
      <c r="EJ19" s="296"/>
      <c r="EK19" s="296"/>
      <c r="EL19" s="296"/>
      <c r="EM19" s="296"/>
      <c r="EN19" s="296"/>
      <c r="EO19" s="296"/>
      <c r="EP19" s="296"/>
      <c r="EQ19" s="296"/>
      <c r="ER19" s="296"/>
      <c r="ES19" s="296"/>
      <c r="ET19" s="296"/>
      <c r="EU19" s="296"/>
      <c r="EV19" s="296"/>
      <c r="EW19" s="296"/>
      <c r="EX19" s="296"/>
      <c r="EY19" s="296"/>
      <c r="EZ19" s="296"/>
      <c r="FA19" s="296"/>
      <c r="FB19" s="296"/>
      <c r="FC19" s="296"/>
      <c r="FD19" s="296"/>
      <c r="FE19" s="296"/>
      <c r="FF19" s="296"/>
      <c r="FG19" s="296"/>
      <c r="FH19" s="296"/>
      <c r="FI19" s="296"/>
      <c r="FJ19" s="296"/>
      <c r="FK19" s="296"/>
      <c r="FL19" s="296"/>
      <c r="FM19" s="296"/>
      <c r="FN19" s="296"/>
      <c r="FO19" s="296"/>
      <c r="FP19" s="296"/>
      <c r="FQ19" s="296"/>
      <c r="FR19" s="296"/>
      <c r="FS19" s="296"/>
      <c r="FT19" s="296"/>
      <c r="FU19" s="296"/>
      <c r="FV19" s="296"/>
      <c r="FW19" s="296"/>
      <c r="FX19" s="296"/>
      <c r="FY19" s="296"/>
      <c r="FZ19" s="296"/>
      <c r="GA19" s="296"/>
      <c r="GB19" s="296"/>
      <c r="GC19" s="296"/>
      <c r="GD19" s="296"/>
      <c r="GE19" s="296"/>
      <c r="GF19" s="296"/>
      <c r="GG19" s="296"/>
      <c r="GH19" s="296"/>
      <c r="GI19" s="296"/>
      <c r="GJ19" s="296"/>
      <c r="GK19" s="296"/>
      <c r="GL19" s="296"/>
      <c r="GM19" s="296"/>
      <c r="GN19" s="296"/>
      <c r="GO19" s="296"/>
      <c r="GP19" s="296"/>
      <c r="GQ19" s="296"/>
      <c r="GR19" s="296"/>
      <c r="GS19" s="296"/>
      <c r="GT19" s="296"/>
      <c r="GU19" s="296"/>
      <c r="GV19" s="296"/>
      <c r="GW19" s="296"/>
      <c r="GX19" s="296"/>
      <c r="GY19" s="296"/>
      <c r="GZ19" s="296"/>
      <c r="HA19" s="296"/>
      <c r="HB19" s="296"/>
      <c r="HC19" s="296"/>
      <c r="HD19" s="296"/>
      <c r="HE19" s="296"/>
      <c r="HF19" s="296"/>
      <c r="HG19" s="296"/>
      <c r="HH19" s="296"/>
      <c r="HI19" s="296"/>
      <c r="HJ19" s="296"/>
      <c r="HK19" s="296"/>
      <c r="HL19" s="296"/>
      <c r="HM19" s="296"/>
      <c r="HN19" s="296"/>
      <c r="HO19" s="296"/>
      <c r="HP19" s="296"/>
      <c r="HQ19" s="296"/>
      <c r="HR19" s="296"/>
      <c r="HS19" s="296"/>
      <c r="HT19" s="296"/>
      <c r="HU19" s="296"/>
      <c r="HV19" s="296"/>
      <c r="HW19" s="296"/>
      <c r="HX19" s="296"/>
      <c r="HY19" s="296"/>
      <c r="HZ19" s="296"/>
      <c r="IA19" s="296"/>
      <c r="IB19" s="296"/>
      <c r="IC19" s="296"/>
      <c r="ID19" s="296"/>
      <c r="IE19" s="296"/>
      <c r="IF19" s="296"/>
      <c r="IG19" s="296"/>
      <c r="IH19" s="296"/>
      <c r="II19" s="296"/>
      <c r="IJ19" s="296"/>
      <c r="IK19" s="296"/>
      <c r="IL19" s="296"/>
      <c r="IM19" s="296"/>
      <c r="IN19" s="296"/>
      <c r="IO19" s="296"/>
      <c r="IP19" s="296"/>
      <c r="IQ19" s="296"/>
      <c r="IR19" s="296"/>
      <c r="IS19" s="296"/>
      <c r="IT19" s="296"/>
      <c r="IU19" s="296"/>
      <c r="IV19" s="296"/>
    </row>
    <row r="20" spans="1:256" x14ac:dyDescent="0.2">
      <c r="A20" s="299"/>
      <c r="B20" s="298"/>
      <c r="C20" s="300"/>
      <c r="D20" s="301"/>
      <c r="E20" s="302"/>
      <c r="F20" s="302"/>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c r="AW20" s="296"/>
      <c r="AX20" s="296"/>
      <c r="AY20" s="296"/>
      <c r="AZ20" s="296"/>
      <c r="BA20" s="296"/>
      <c r="BB20" s="296"/>
      <c r="BC20" s="296"/>
      <c r="BD20" s="296"/>
      <c r="BE20" s="296"/>
      <c r="BF20" s="296"/>
      <c r="BG20" s="296"/>
      <c r="BH20" s="296"/>
      <c r="BI20" s="296"/>
      <c r="BJ20" s="296"/>
      <c r="BK20" s="296"/>
      <c r="BL20" s="296"/>
      <c r="BM20" s="296"/>
      <c r="BN20" s="296"/>
      <c r="BO20" s="296"/>
      <c r="BP20" s="296"/>
      <c r="BQ20" s="296"/>
      <c r="BR20" s="296"/>
      <c r="BS20" s="296"/>
      <c r="BT20" s="296"/>
      <c r="BU20" s="296"/>
      <c r="BV20" s="296"/>
      <c r="BW20" s="296"/>
      <c r="BX20" s="296"/>
      <c r="BY20" s="296"/>
      <c r="BZ20" s="296"/>
      <c r="CA20" s="296"/>
      <c r="CB20" s="296"/>
      <c r="CC20" s="296"/>
      <c r="CD20" s="296"/>
      <c r="CE20" s="296"/>
      <c r="CF20" s="296"/>
      <c r="CG20" s="296"/>
      <c r="CH20" s="296"/>
      <c r="CI20" s="296"/>
      <c r="CJ20" s="296"/>
      <c r="CK20" s="296"/>
      <c r="CL20" s="296"/>
      <c r="CM20" s="296"/>
      <c r="CN20" s="296"/>
      <c r="CO20" s="296"/>
      <c r="CP20" s="296"/>
      <c r="CQ20" s="296"/>
      <c r="CR20" s="296"/>
      <c r="CS20" s="296"/>
      <c r="CT20" s="296"/>
      <c r="CU20" s="296"/>
      <c r="CV20" s="296"/>
      <c r="CW20" s="296"/>
      <c r="CX20" s="296"/>
      <c r="CY20" s="296"/>
      <c r="CZ20" s="296"/>
      <c r="DA20" s="296"/>
      <c r="DB20" s="296"/>
      <c r="DC20" s="296"/>
      <c r="DD20" s="296"/>
      <c r="DE20" s="296"/>
      <c r="DF20" s="296"/>
      <c r="DG20" s="296"/>
      <c r="DH20" s="296"/>
      <c r="DI20" s="296"/>
      <c r="DJ20" s="296"/>
      <c r="DK20" s="296"/>
      <c r="DL20" s="296"/>
      <c r="DM20" s="296"/>
      <c r="DN20" s="296"/>
      <c r="DO20" s="296"/>
      <c r="DP20" s="296"/>
      <c r="DQ20" s="296"/>
      <c r="DR20" s="296"/>
      <c r="DS20" s="296"/>
      <c r="DT20" s="296"/>
      <c r="DU20" s="296"/>
      <c r="DV20" s="296"/>
      <c r="DW20" s="296"/>
      <c r="DX20" s="296"/>
      <c r="DY20" s="296"/>
      <c r="DZ20" s="296"/>
      <c r="EA20" s="296"/>
      <c r="EB20" s="296"/>
      <c r="EC20" s="296"/>
      <c r="ED20" s="296"/>
      <c r="EE20" s="296"/>
      <c r="EF20" s="296"/>
      <c r="EG20" s="296"/>
      <c r="EH20" s="296"/>
      <c r="EI20" s="296"/>
      <c r="EJ20" s="296"/>
      <c r="EK20" s="296"/>
      <c r="EL20" s="296"/>
      <c r="EM20" s="296"/>
      <c r="EN20" s="296"/>
      <c r="EO20" s="296"/>
      <c r="EP20" s="296"/>
      <c r="EQ20" s="296"/>
      <c r="ER20" s="296"/>
      <c r="ES20" s="296"/>
      <c r="ET20" s="296"/>
      <c r="EU20" s="296"/>
      <c r="EV20" s="296"/>
      <c r="EW20" s="296"/>
      <c r="EX20" s="296"/>
      <c r="EY20" s="296"/>
      <c r="EZ20" s="296"/>
      <c r="FA20" s="296"/>
      <c r="FB20" s="296"/>
      <c r="FC20" s="296"/>
      <c r="FD20" s="296"/>
      <c r="FE20" s="296"/>
      <c r="FF20" s="296"/>
      <c r="FG20" s="296"/>
      <c r="FH20" s="296"/>
      <c r="FI20" s="296"/>
      <c r="FJ20" s="296"/>
      <c r="FK20" s="296"/>
      <c r="FL20" s="296"/>
      <c r="FM20" s="296"/>
      <c r="FN20" s="296"/>
      <c r="FO20" s="296"/>
      <c r="FP20" s="296"/>
      <c r="FQ20" s="296"/>
      <c r="FR20" s="296"/>
      <c r="FS20" s="296"/>
      <c r="FT20" s="296"/>
      <c r="FU20" s="296"/>
      <c r="FV20" s="296"/>
      <c r="FW20" s="296"/>
      <c r="FX20" s="296"/>
      <c r="FY20" s="296"/>
      <c r="FZ20" s="296"/>
      <c r="GA20" s="296"/>
      <c r="GB20" s="296"/>
      <c r="GC20" s="296"/>
      <c r="GD20" s="296"/>
      <c r="GE20" s="296"/>
      <c r="GF20" s="296"/>
      <c r="GG20" s="296"/>
      <c r="GH20" s="296"/>
      <c r="GI20" s="296"/>
      <c r="GJ20" s="296"/>
      <c r="GK20" s="296"/>
      <c r="GL20" s="296"/>
      <c r="GM20" s="296"/>
      <c r="GN20" s="296"/>
      <c r="GO20" s="296"/>
      <c r="GP20" s="296"/>
      <c r="GQ20" s="296"/>
      <c r="GR20" s="296"/>
      <c r="GS20" s="296"/>
      <c r="GT20" s="296"/>
      <c r="GU20" s="296"/>
      <c r="GV20" s="296"/>
      <c r="GW20" s="296"/>
      <c r="GX20" s="296"/>
      <c r="GY20" s="296"/>
      <c r="GZ20" s="296"/>
      <c r="HA20" s="296"/>
      <c r="HB20" s="296"/>
      <c r="HC20" s="296"/>
      <c r="HD20" s="296"/>
      <c r="HE20" s="296"/>
      <c r="HF20" s="296"/>
      <c r="HG20" s="296"/>
      <c r="HH20" s="296"/>
      <c r="HI20" s="296"/>
      <c r="HJ20" s="296"/>
      <c r="HK20" s="296"/>
      <c r="HL20" s="296"/>
      <c r="HM20" s="296"/>
      <c r="HN20" s="296"/>
      <c r="HO20" s="296"/>
      <c r="HP20" s="296"/>
      <c r="HQ20" s="296"/>
      <c r="HR20" s="296"/>
      <c r="HS20" s="296"/>
      <c r="HT20" s="296"/>
      <c r="HU20" s="296"/>
      <c r="HV20" s="296"/>
      <c r="HW20" s="296"/>
      <c r="HX20" s="296"/>
      <c r="HY20" s="296"/>
      <c r="HZ20" s="296"/>
      <c r="IA20" s="296"/>
      <c r="IB20" s="296"/>
      <c r="IC20" s="296"/>
      <c r="ID20" s="296"/>
      <c r="IE20" s="296"/>
      <c r="IF20" s="296"/>
      <c r="IG20" s="296"/>
      <c r="IH20" s="296"/>
      <c r="II20" s="296"/>
      <c r="IJ20" s="296"/>
      <c r="IK20" s="296"/>
      <c r="IL20" s="296"/>
      <c r="IM20" s="296"/>
      <c r="IN20" s="296"/>
      <c r="IO20" s="296"/>
      <c r="IP20" s="296"/>
      <c r="IQ20" s="296"/>
      <c r="IR20" s="296"/>
      <c r="IS20" s="296"/>
      <c r="IT20" s="296"/>
      <c r="IU20" s="296"/>
      <c r="IV20" s="296"/>
    </row>
    <row r="21" spans="1:256" x14ac:dyDescent="0.2">
      <c r="A21" s="299"/>
      <c r="B21" s="298"/>
      <c r="C21" s="300"/>
      <c r="D21" s="301"/>
      <c r="E21" s="302"/>
      <c r="F21" s="302"/>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c r="AP21" s="296"/>
      <c r="AQ21" s="296"/>
      <c r="AR21" s="296"/>
      <c r="AS21" s="296"/>
      <c r="AT21" s="296"/>
      <c r="AU21" s="296"/>
      <c r="AV21" s="296"/>
      <c r="AW21" s="296"/>
      <c r="AX21" s="296"/>
      <c r="AY21" s="296"/>
      <c r="AZ21" s="296"/>
      <c r="BA21" s="296"/>
      <c r="BB21" s="296"/>
      <c r="BC21" s="296"/>
      <c r="BD21" s="296"/>
      <c r="BE21" s="296"/>
      <c r="BF21" s="296"/>
      <c r="BG21" s="296"/>
      <c r="BH21" s="296"/>
      <c r="BI21" s="296"/>
      <c r="BJ21" s="296"/>
      <c r="BK21" s="296"/>
      <c r="BL21" s="296"/>
      <c r="BM21" s="296"/>
      <c r="BN21" s="296"/>
      <c r="BO21" s="296"/>
      <c r="BP21" s="296"/>
      <c r="BQ21" s="296"/>
      <c r="BR21" s="296"/>
      <c r="BS21" s="296"/>
      <c r="BT21" s="296"/>
      <c r="BU21" s="296"/>
      <c r="BV21" s="296"/>
      <c r="BW21" s="296"/>
      <c r="BX21" s="296"/>
      <c r="BY21" s="296"/>
      <c r="BZ21" s="296"/>
      <c r="CA21" s="296"/>
      <c r="CB21" s="296"/>
      <c r="CC21" s="296"/>
      <c r="CD21" s="296"/>
      <c r="CE21" s="296"/>
      <c r="CF21" s="296"/>
      <c r="CG21" s="296"/>
      <c r="CH21" s="296"/>
      <c r="CI21" s="296"/>
      <c r="CJ21" s="296"/>
      <c r="CK21" s="296"/>
      <c r="CL21" s="296"/>
      <c r="CM21" s="296"/>
      <c r="CN21" s="296"/>
      <c r="CO21" s="296"/>
      <c r="CP21" s="296"/>
      <c r="CQ21" s="296"/>
      <c r="CR21" s="296"/>
      <c r="CS21" s="296"/>
      <c r="CT21" s="296"/>
      <c r="CU21" s="296"/>
      <c r="CV21" s="296"/>
      <c r="CW21" s="296"/>
      <c r="CX21" s="296"/>
      <c r="CY21" s="296"/>
      <c r="CZ21" s="296"/>
      <c r="DA21" s="296"/>
      <c r="DB21" s="296"/>
      <c r="DC21" s="296"/>
      <c r="DD21" s="296"/>
      <c r="DE21" s="296"/>
      <c r="DF21" s="296"/>
      <c r="DG21" s="296"/>
      <c r="DH21" s="296"/>
      <c r="DI21" s="296"/>
      <c r="DJ21" s="296"/>
      <c r="DK21" s="296"/>
      <c r="DL21" s="296"/>
      <c r="DM21" s="296"/>
      <c r="DN21" s="296"/>
      <c r="DO21" s="296"/>
      <c r="DP21" s="296"/>
      <c r="DQ21" s="296"/>
      <c r="DR21" s="296"/>
      <c r="DS21" s="296"/>
      <c r="DT21" s="296"/>
      <c r="DU21" s="296"/>
      <c r="DV21" s="296"/>
      <c r="DW21" s="296"/>
      <c r="DX21" s="296"/>
      <c r="DY21" s="296"/>
      <c r="DZ21" s="296"/>
      <c r="EA21" s="296"/>
      <c r="EB21" s="296"/>
      <c r="EC21" s="296"/>
      <c r="ED21" s="296"/>
      <c r="EE21" s="296"/>
      <c r="EF21" s="296"/>
      <c r="EG21" s="296"/>
      <c r="EH21" s="296"/>
      <c r="EI21" s="296"/>
      <c r="EJ21" s="296"/>
      <c r="EK21" s="296"/>
      <c r="EL21" s="296"/>
      <c r="EM21" s="296"/>
      <c r="EN21" s="296"/>
      <c r="EO21" s="296"/>
      <c r="EP21" s="296"/>
      <c r="EQ21" s="296"/>
      <c r="ER21" s="296"/>
      <c r="ES21" s="296"/>
      <c r="ET21" s="296"/>
      <c r="EU21" s="296"/>
      <c r="EV21" s="296"/>
      <c r="EW21" s="296"/>
      <c r="EX21" s="296"/>
      <c r="EY21" s="296"/>
      <c r="EZ21" s="296"/>
      <c r="FA21" s="296"/>
      <c r="FB21" s="296"/>
      <c r="FC21" s="296"/>
      <c r="FD21" s="296"/>
      <c r="FE21" s="296"/>
      <c r="FF21" s="296"/>
      <c r="FG21" s="296"/>
      <c r="FH21" s="296"/>
      <c r="FI21" s="296"/>
      <c r="FJ21" s="296"/>
      <c r="FK21" s="296"/>
      <c r="FL21" s="296"/>
      <c r="FM21" s="296"/>
      <c r="FN21" s="296"/>
      <c r="FO21" s="296"/>
      <c r="FP21" s="296"/>
      <c r="FQ21" s="296"/>
      <c r="FR21" s="296"/>
      <c r="FS21" s="296"/>
      <c r="FT21" s="296"/>
      <c r="FU21" s="296"/>
      <c r="FV21" s="296"/>
      <c r="FW21" s="296"/>
      <c r="FX21" s="296"/>
      <c r="FY21" s="296"/>
      <c r="FZ21" s="296"/>
      <c r="GA21" s="296"/>
      <c r="GB21" s="296"/>
      <c r="GC21" s="296"/>
      <c r="GD21" s="296"/>
      <c r="GE21" s="296"/>
      <c r="GF21" s="296"/>
      <c r="GG21" s="296"/>
      <c r="GH21" s="296"/>
      <c r="GI21" s="296"/>
      <c r="GJ21" s="296"/>
      <c r="GK21" s="296"/>
      <c r="GL21" s="296"/>
      <c r="GM21" s="296"/>
      <c r="GN21" s="296"/>
      <c r="GO21" s="296"/>
      <c r="GP21" s="296"/>
      <c r="GQ21" s="296"/>
      <c r="GR21" s="296"/>
      <c r="GS21" s="296"/>
      <c r="GT21" s="296"/>
      <c r="GU21" s="296"/>
      <c r="GV21" s="296"/>
      <c r="GW21" s="296"/>
      <c r="GX21" s="296"/>
      <c r="GY21" s="296"/>
      <c r="GZ21" s="296"/>
      <c r="HA21" s="296"/>
      <c r="HB21" s="296"/>
      <c r="HC21" s="296"/>
      <c r="HD21" s="296"/>
      <c r="HE21" s="296"/>
      <c r="HF21" s="296"/>
      <c r="HG21" s="296"/>
      <c r="HH21" s="296"/>
      <c r="HI21" s="296"/>
      <c r="HJ21" s="296"/>
      <c r="HK21" s="296"/>
      <c r="HL21" s="296"/>
      <c r="HM21" s="296"/>
      <c r="HN21" s="296"/>
      <c r="HO21" s="296"/>
      <c r="HP21" s="296"/>
      <c r="HQ21" s="296"/>
      <c r="HR21" s="296"/>
      <c r="HS21" s="296"/>
      <c r="HT21" s="296"/>
      <c r="HU21" s="296"/>
      <c r="HV21" s="296"/>
      <c r="HW21" s="296"/>
      <c r="HX21" s="296"/>
      <c r="HY21" s="296"/>
      <c r="HZ21" s="296"/>
      <c r="IA21" s="296"/>
      <c r="IB21" s="296"/>
      <c r="IC21" s="296"/>
      <c r="ID21" s="296"/>
      <c r="IE21" s="296"/>
      <c r="IF21" s="296"/>
      <c r="IG21" s="296"/>
      <c r="IH21" s="296"/>
      <c r="II21" s="296"/>
      <c r="IJ21" s="296"/>
      <c r="IK21" s="296"/>
      <c r="IL21" s="296"/>
      <c r="IM21" s="296"/>
      <c r="IN21" s="296"/>
      <c r="IO21" s="296"/>
      <c r="IP21" s="296"/>
      <c r="IQ21" s="296"/>
      <c r="IR21" s="296"/>
      <c r="IS21" s="296"/>
      <c r="IT21" s="296"/>
      <c r="IU21" s="296"/>
      <c r="IV21" s="296"/>
    </row>
    <row r="22" spans="1:256" x14ac:dyDescent="0.2">
      <c r="A22" s="299"/>
      <c r="B22" s="304" t="s">
        <v>89</v>
      </c>
      <c r="C22" s="300"/>
      <c r="D22" s="301"/>
      <c r="E22" s="302"/>
      <c r="F22" s="302"/>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c r="AM22" s="296"/>
      <c r="AN22" s="296"/>
      <c r="AO22" s="296"/>
      <c r="AP22" s="296"/>
      <c r="AQ22" s="296"/>
      <c r="AR22" s="296"/>
      <c r="AS22" s="296"/>
      <c r="AT22" s="296"/>
      <c r="AU22" s="296"/>
      <c r="AV22" s="296"/>
      <c r="AW22" s="296"/>
      <c r="AX22" s="296"/>
      <c r="AY22" s="296"/>
      <c r="AZ22" s="296"/>
      <c r="BA22" s="296"/>
      <c r="BB22" s="296"/>
      <c r="BC22" s="296"/>
      <c r="BD22" s="296"/>
      <c r="BE22" s="296"/>
      <c r="BF22" s="296"/>
      <c r="BG22" s="296"/>
      <c r="BH22" s="296"/>
      <c r="BI22" s="296"/>
      <c r="BJ22" s="296"/>
      <c r="BK22" s="296"/>
      <c r="BL22" s="296"/>
      <c r="BM22" s="296"/>
      <c r="BN22" s="296"/>
      <c r="BO22" s="296"/>
      <c r="BP22" s="296"/>
      <c r="BQ22" s="296"/>
      <c r="BR22" s="296"/>
      <c r="BS22" s="296"/>
      <c r="BT22" s="296"/>
      <c r="BU22" s="296"/>
      <c r="BV22" s="296"/>
      <c r="BW22" s="296"/>
      <c r="BX22" s="296"/>
      <c r="BY22" s="296"/>
      <c r="BZ22" s="296"/>
      <c r="CA22" s="296"/>
      <c r="CB22" s="296"/>
      <c r="CC22" s="296"/>
      <c r="CD22" s="296"/>
      <c r="CE22" s="296"/>
      <c r="CF22" s="296"/>
      <c r="CG22" s="296"/>
      <c r="CH22" s="296"/>
      <c r="CI22" s="296"/>
      <c r="CJ22" s="296"/>
      <c r="CK22" s="296"/>
      <c r="CL22" s="296"/>
      <c r="CM22" s="296"/>
      <c r="CN22" s="296"/>
      <c r="CO22" s="296"/>
      <c r="CP22" s="296"/>
      <c r="CQ22" s="296"/>
      <c r="CR22" s="296"/>
      <c r="CS22" s="296"/>
      <c r="CT22" s="296"/>
      <c r="CU22" s="296"/>
      <c r="CV22" s="296"/>
      <c r="CW22" s="296"/>
      <c r="CX22" s="296"/>
      <c r="CY22" s="296"/>
      <c r="CZ22" s="296"/>
      <c r="DA22" s="296"/>
      <c r="DB22" s="296"/>
      <c r="DC22" s="296"/>
      <c r="DD22" s="296"/>
      <c r="DE22" s="296"/>
      <c r="DF22" s="296"/>
      <c r="DG22" s="296"/>
      <c r="DH22" s="296"/>
      <c r="DI22" s="296"/>
      <c r="DJ22" s="296"/>
      <c r="DK22" s="296"/>
      <c r="DL22" s="296"/>
      <c r="DM22" s="296"/>
      <c r="DN22" s="296"/>
      <c r="DO22" s="296"/>
      <c r="DP22" s="296"/>
      <c r="DQ22" s="296"/>
      <c r="DR22" s="296"/>
      <c r="DS22" s="296"/>
      <c r="DT22" s="296"/>
      <c r="DU22" s="296"/>
      <c r="DV22" s="296"/>
      <c r="DW22" s="296"/>
      <c r="DX22" s="296"/>
      <c r="DY22" s="296"/>
      <c r="DZ22" s="296"/>
      <c r="EA22" s="296"/>
      <c r="EB22" s="296"/>
      <c r="EC22" s="296"/>
      <c r="ED22" s="296"/>
      <c r="EE22" s="296"/>
      <c r="EF22" s="296"/>
      <c r="EG22" s="296"/>
      <c r="EH22" s="296"/>
      <c r="EI22" s="296"/>
      <c r="EJ22" s="296"/>
      <c r="EK22" s="296"/>
      <c r="EL22" s="296"/>
      <c r="EM22" s="296"/>
      <c r="EN22" s="296"/>
      <c r="EO22" s="296"/>
      <c r="EP22" s="296"/>
      <c r="EQ22" s="296"/>
      <c r="ER22" s="296"/>
      <c r="ES22" s="296"/>
      <c r="ET22" s="296"/>
      <c r="EU22" s="296"/>
      <c r="EV22" s="296"/>
      <c r="EW22" s="296"/>
      <c r="EX22" s="296"/>
      <c r="EY22" s="296"/>
      <c r="EZ22" s="296"/>
      <c r="FA22" s="296"/>
      <c r="FB22" s="296"/>
      <c r="FC22" s="296"/>
      <c r="FD22" s="296"/>
      <c r="FE22" s="296"/>
      <c r="FF22" s="296"/>
      <c r="FG22" s="296"/>
      <c r="FH22" s="296"/>
      <c r="FI22" s="296"/>
      <c r="FJ22" s="296"/>
      <c r="FK22" s="296"/>
      <c r="FL22" s="296"/>
      <c r="FM22" s="296"/>
      <c r="FN22" s="296"/>
      <c r="FO22" s="296"/>
      <c r="FP22" s="296"/>
      <c r="FQ22" s="296"/>
      <c r="FR22" s="296"/>
      <c r="FS22" s="296"/>
      <c r="FT22" s="296"/>
      <c r="FU22" s="296"/>
      <c r="FV22" s="296"/>
      <c r="FW22" s="296"/>
      <c r="FX22" s="296"/>
      <c r="FY22" s="296"/>
      <c r="FZ22" s="296"/>
      <c r="GA22" s="296"/>
      <c r="GB22" s="296"/>
      <c r="GC22" s="296"/>
      <c r="GD22" s="296"/>
      <c r="GE22" s="296"/>
      <c r="GF22" s="296"/>
      <c r="GG22" s="296"/>
      <c r="GH22" s="296"/>
      <c r="GI22" s="296"/>
      <c r="GJ22" s="296"/>
      <c r="GK22" s="296"/>
      <c r="GL22" s="296"/>
      <c r="GM22" s="296"/>
      <c r="GN22" s="296"/>
      <c r="GO22" s="296"/>
      <c r="GP22" s="296"/>
      <c r="GQ22" s="296"/>
      <c r="GR22" s="296"/>
      <c r="GS22" s="296"/>
      <c r="GT22" s="296"/>
      <c r="GU22" s="296"/>
      <c r="GV22" s="296"/>
      <c r="GW22" s="296"/>
      <c r="GX22" s="296"/>
      <c r="GY22" s="296"/>
      <c r="GZ22" s="296"/>
      <c r="HA22" s="296"/>
      <c r="HB22" s="296"/>
      <c r="HC22" s="296"/>
      <c r="HD22" s="296"/>
      <c r="HE22" s="296"/>
      <c r="HF22" s="296"/>
      <c r="HG22" s="296"/>
      <c r="HH22" s="296"/>
      <c r="HI22" s="296"/>
      <c r="HJ22" s="296"/>
      <c r="HK22" s="296"/>
      <c r="HL22" s="296"/>
      <c r="HM22" s="296"/>
      <c r="HN22" s="296"/>
      <c r="HO22" s="296"/>
      <c r="HP22" s="296"/>
      <c r="HQ22" s="296"/>
      <c r="HR22" s="296"/>
      <c r="HS22" s="296"/>
      <c r="HT22" s="296"/>
      <c r="HU22" s="296"/>
      <c r="HV22" s="296"/>
      <c r="HW22" s="296"/>
      <c r="HX22" s="296"/>
      <c r="HY22" s="296"/>
      <c r="HZ22" s="296"/>
      <c r="IA22" s="296"/>
      <c r="IB22" s="296"/>
      <c r="IC22" s="296"/>
      <c r="ID22" s="296"/>
      <c r="IE22" s="296"/>
      <c r="IF22" s="296"/>
      <c r="IG22" s="296"/>
      <c r="IH22" s="296"/>
      <c r="II22" s="296"/>
      <c r="IJ22" s="296"/>
      <c r="IK22" s="296"/>
      <c r="IL22" s="296"/>
      <c r="IM22" s="296"/>
      <c r="IN22" s="296"/>
      <c r="IO22" s="296"/>
      <c r="IP22" s="296"/>
      <c r="IQ22" s="296"/>
      <c r="IR22" s="296"/>
      <c r="IS22" s="296"/>
      <c r="IT22" s="296"/>
      <c r="IU22" s="296"/>
      <c r="IV22" s="296"/>
    </row>
    <row r="23" spans="1:256" x14ac:dyDescent="0.2">
      <c r="A23" s="299"/>
      <c r="B23" s="298"/>
      <c r="C23" s="300"/>
      <c r="D23" s="301"/>
      <c r="E23" s="302"/>
      <c r="F23" s="302"/>
      <c r="G23" s="296"/>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c r="AN23" s="296"/>
      <c r="AO23" s="296"/>
      <c r="AP23" s="296"/>
      <c r="AQ23" s="296"/>
      <c r="AR23" s="296"/>
      <c r="AS23" s="296"/>
      <c r="AT23" s="296"/>
      <c r="AU23" s="296"/>
      <c r="AV23" s="296"/>
      <c r="AW23" s="296"/>
      <c r="AX23" s="296"/>
      <c r="AY23" s="296"/>
      <c r="AZ23" s="296"/>
      <c r="BA23" s="296"/>
      <c r="BB23" s="296"/>
      <c r="BC23" s="296"/>
      <c r="BD23" s="296"/>
      <c r="BE23" s="296"/>
      <c r="BF23" s="296"/>
      <c r="BG23" s="296"/>
      <c r="BH23" s="296"/>
      <c r="BI23" s="296"/>
      <c r="BJ23" s="296"/>
      <c r="BK23" s="296"/>
      <c r="BL23" s="296"/>
      <c r="BM23" s="296"/>
      <c r="BN23" s="296"/>
      <c r="BO23" s="296"/>
      <c r="BP23" s="296"/>
      <c r="BQ23" s="296"/>
      <c r="BR23" s="296"/>
      <c r="BS23" s="296"/>
      <c r="BT23" s="296"/>
      <c r="BU23" s="296"/>
      <c r="BV23" s="296"/>
      <c r="BW23" s="296"/>
      <c r="BX23" s="296"/>
      <c r="BY23" s="296"/>
      <c r="BZ23" s="296"/>
      <c r="CA23" s="296"/>
      <c r="CB23" s="296"/>
      <c r="CC23" s="296"/>
      <c r="CD23" s="296"/>
      <c r="CE23" s="296"/>
      <c r="CF23" s="296"/>
      <c r="CG23" s="296"/>
      <c r="CH23" s="296"/>
      <c r="CI23" s="296"/>
      <c r="CJ23" s="296"/>
      <c r="CK23" s="296"/>
      <c r="CL23" s="296"/>
      <c r="CM23" s="296"/>
      <c r="CN23" s="296"/>
      <c r="CO23" s="296"/>
      <c r="CP23" s="296"/>
      <c r="CQ23" s="296"/>
      <c r="CR23" s="296"/>
      <c r="CS23" s="296"/>
      <c r="CT23" s="296"/>
      <c r="CU23" s="296"/>
      <c r="CV23" s="296"/>
      <c r="CW23" s="296"/>
      <c r="CX23" s="296"/>
      <c r="CY23" s="296"/>
      <c r="CZ23" s="296"/>
      <c r="DA23" s="296"/>
      <c r="DB23" s="296"/>
      <c r="DC23" s="296"/>
      <c r="DD23" s="296"/>
      <c r="DE23" s="296"/>
      <c r="DF23" s="296"/>
      <c r="DG23" s="296"/>
      <c r="DH23" s="296"/>
      <c r="DI23" s="296"/>
      <c r="DJ23" s="296"/>
      <c r="DK23" s="296"/>
      <c r="DL23" s="296"/>
      <c r="DM23" s="296"/>
      <c r="DN23" s="296"/>
      <c r="DO23" s="296"/>
      <c r="DP23" s="296"/>
      <c r="DQ23" s="296"/>
      <c r="DR23" s="296"/>
      <c r="DS23" s="296"/>
      <c r="DT23" s="296"/>
      <c r="DU23" s="296"/>
      <c r="DV23" s="296"/>
      <c r="DW23" s="296"/>
      <c r="DX23" s="296"/>
      <c r="DY23" s="296"/>
      <c r="DZ23" s="296"/>
      <c r="EA23" s="296"/>
      <c r="EB23" s="296"/>
      <c r="EC23" s="296"/>
      <c r="ED23" s="296"/>
      <c r="EE23" s="296"/>
      <c r="EF23" s="296"/>
      <c r="EG23" s="296"/>
      <c r="EH23" s="296"/>
      <c r="EI23" s="296"/>
      <c r="EJ23" s="296"/>
      <c r="EK23" s="296"/>
      <c r="EL23" s="296"/>
      <c r="EM23" s="296"/>
      <c r="EN23" s="296"/>
      <c r="EO23" s="296"/>
      <c r="EP23" s="296"/>
      <c r="EQ23" s="296"/>
      <c r="ER23" s="296"/>
      <c r="ES23" s="296"/>
      <c r="ET23" s="296"/>
      <c r="EU23" s="296"/>
      <c r="EV23" s="296"/>
      <c r="EW23" s="296"/>
      <c r="EX23" s="296"/>
      <c r="EY23" s="296"/>
      <c r="EZ23" s="296"/>
      <c r="FA23" s="296"/>
      <c r="FB23" s="296"/>
      <c r="FC23" s="296"/>
      <c r="FD23" s="296"/>
      <c r="FE23" s="296"/>
      <c r="FF23" s="296"/>
      <c r="FG23" s="296"/>
      <c r="FH23" s="296"/>
      <c r="FI23" s="296"/>
      <c r="FJ23" s="296"/>
      <c r="FK23" s="296"/>
      <c r="FL23" s="296"/>
      <c r="FM23" s="296"/>
      <c r="FN23" s="296"/>
      <c r="FO23" s="296"/>
      <c r="FP23" s="296"/>
      <c r="FQ23" s="296"/>
      <c r="FR23" s="296"/>
      <c r="FS23" s="296"/>
      <c r="FT23" s="296"/>
      <c r="FU23" s="296"/>
      <c r="FV23" s="296"/>
      <c r="FW23" s="296"/>
      <c r="FX23" s="296"/>
      <c r="FY23" s="296"/>
      <c r="FZ23" s="296"/>
      <c r="GA23" s="296"/>
      <c r="GB23" s="296"/>
      <c r="GC23" s="296"/>
      <c r="GD23" s="296"/>
      <c r="GE23" s="296"/>
      <c r="GF23" s="296"/>
      <c r="GG23" s="296"/>
      <c r="GH23" s="296"/>
      <c r="GI23" s="296"/>
      <c r="GJ23" s="296"/>
      <c r="GK23" s="296"/>
      <c r="GL23" s="296"/>
      <c r="GM23" s="296"/>
      <c r="GN23" s="296"/>
      <c r="GO23" s="296"/>
      <c r="GP23" s="296"/>
      <c r="GQ23" s="296"/>
      <c r="GR23" s="296"/>
      <c r="GS23" s="296"/>
      <c r="GT23" s="296"/>
      <c r="GU23" s="296"/>
      <c r="GV23" s="296"/>
      <c r="GW23" s="296"/>
      <c r="GX23" s="296"/>
      <c r="GY23" s="296"/>
      <c r="GZ23" s="296"/>
      <c r="HA23" s="296"/>
      <c r="HB23" s="296"/>
      <c r="HC23" s="296"/>
      <c r="HD23" s="296"/>
      <c r="HE23" s="296"/>
      <c r="HF23" s="296"/>
      <c r="HG23" s="296"/>
      <c r="HH23" s="296"/>
      <c r="HI23" s="296"/>
      <c r="HJ23" s="296"/>
      <c r="HK23" s="296"/>
      <c r="HL23" s="296"/>
      <c r="HM23" s="296"/>
      <c r="HN23" s="296"/>
      <c r="HO23" s="296"/>
      <c r="HP23" s="296"/>
      <c r="HQ23" s="296"/>
      <c r="HR23" s="296"/>
      <c r="HS23" s="296"/>
      <c r="HT23" s="296"/>
      <c r="HU23" s="296"/>
      <c r="HV23" s="296"/>
      <c r="HW23" s="296"/>
      <c r="HX23" s="296"/>
      <c r="HY23" s="296"/>
      <c r="HZ23" s="296"/>
      <c r="IA23" s="296"/>
      <c r="IB23" s="296"/>
      <c r="IC23" s="296"/>
      <c r="ID23" s="296"/>
      <c r="IE23" s="296"/>
      <c r="IF23" s="296"/>
      <c r="IG23" s="296"/>
      <c r="IH23" s="296"/>
      <c r="II23" s="296"/>
      <c r="IJ23" s="296"/>
      <c r="IK23" s="296"/>
      <c r="IL23" s="296"/>
      <c r="IM23" s="296"/>
      <c r="IN23" s="296"/>
      <c r="IO23" s="296"/>
      <c r="IP23" s="296"/>
      <c r="IQ23" s="296"/>
      <c r="IR23" s="296"/>
      <c r="IS23" s="296"/>
      <c r="IT23" s="296"/>
      <c r="IU23" s="296"/>
      <c r="IV23" s="296"/>
    </row>
    <row r="24" spans="1:256" ht="13.5" x14ac:dyDescent="0.25">
      <c r="A24" s="305" t="s">
        <v>10</v>
      </c>
      <c r="B24" s="306"/>
      <c r="C24" s="307"/>
      <c r="D24" s="307"/>
      <c r="E24" s="307"/>
      <c r="F24" s="307"/>
      <c r="G24" s="308"/>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row>
    <row r="25" spans="1:256" x14ac:dyDescent="0.2">
      <c r="A25" s="309" t="s">
        <v>10</v>
      </c>
      <c r="B25" s="310" t="s">
        <v>195</v>
      </c>
      <c r="C25" s="311" t="s">
        <v>9</v>
      </c>
      <c r="D25" s="312" t="s">
        <v>10</v>
      </c>
      <c r="E25" s="313" t="s">
        <v>9</v>
      </c>
      <c r="F25" s="314" t="str">
        <f>IF(B25="REKAPITULACIJA",+SUM(F$1:F24),IF(E25=" ","",+D25*E25))</f>
        <v/>
      </c>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c r="GF25" s="29"/>
      <c r="GG25" s="29"/>
      <c r="GH25" s="29"/>
      <c r="GI25" s="29"/>
      <c r="GJ25" s="29"/>
      <c r="GK25" s="29"/>
      <c r="GL25" s="29"/>
      <c r="GM25" s="29"/>
      <c r="GN25" s="29"/>
      <c r="GO25" s="29"/>
      <c r="GP25" s="29"/>
      <c r="GQ25" s="29"/>
      <c r="GR25" s="29"/>
      <c r="GS25" s="29"/>
      <c r="GT25" s="29"/>
      <c r="GU25" s="29"/>
      <c r="GV25" s="29"/>
      <c r="GW25" s="29"/>
      <c r="GX25" s="29"/>
      <c r="GY25" s="29"/>
      <c r="GZ25" s="29"/>
      <c r="HA25" s="29"/>
      <c r="HB25" s="29"/>
      <c r="HC25" s="29"/>
      <c r="HD25" s="29"/>
      <c r="HE25" s="29"/>
      <c r="HF25" s="29"/>
      <c r="HG25" s="29"/>
      <c r="HH25" s="29"/>
      <c r="HI25" s="29"/>
      <c r="HJ25" s="29"/>
      <c r="HK25" s="29"/>
      <c r="HL25" s="29"/>
      <c r="HM25" s="29"/>
      <c r="HN25" s="29"/>
      <c r="HO25" s="29"/>
      <c r="HP25" s="29"/>
      <c r="HQ25" s="29"/>
      <c r="HR25" s="29"/>
      <c r="HS25" s="29"/>
      <c r="HT25" s="29"/>
      <c r="HU25" s="29"/>
      <c r="HV25" s="29"/>
      <c r="HW25" s="29"/>
      <c r="HX25" s="29"/>
      <c r="HY25" s="29"/>
      <c r="HZ25" s="29"/>
      <c r="IA25" s="29"/>
      <c r="IB25" s="29"/>
      <c r="IC25" s="29"/>
      <c r="ID25" s="29"/>
      <c r="IE25" s="29"/>
      <c r="IF25" s="29"/>
      <c r="IG25" s="29"/>
      <c r="IH25" s="29"/>
      <c r="II25" s="29"/>
      <c r="IJ25" s="29"/>
      <c r="IK25" s="29"/>
      <c r="IL25" s="29"/>
      <c r="IM25" s="29"/>
      <c r="IN25" s="29"/>
      <c r="IO25" s="29"/>
      <c r="IP25" s="29"/>
      <c r="IQ25" s="29"/>
      <c r="IR25" s="29"/>
      <c r="IS25" s="29"/>
      <c r="IT25" s="29"/>
      <c r="IU25" s="29"/>
      <c r="IV25" s="29"/>
    </row>
    <row r="26" spans="1:256" ht="14.25" thickBot="1" x14ac:dyDescent="0.3">
      <c r="A26" s="305" t="s">
        <v>10</v>
      </c>
      <c r="B26" s="306"/>
      <c r="C26" s="307"/>
      <c r="D26" s="307"/>
      <c r="E26" s="307"/>
      <c r="F26" s="307"/>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row>
    <row r="27" spans="1:256" ht="26.25" customHeight="1" x14ac:dyDescent="0.2">
      <c r="A27" s="309" t="s">
        <v>10</v>
      </c>
      <c r="B27" s="315" t="s">
        <v>198</v>
      </c>
      <c r="C27" s="316" t="s">
        <v>9</v>
      </c>
      <c r="D27" s="317" t="s">
        <v>10</v>
      </c>
      <c r="E27" s="318" t="s">
        <v>9</v>
      </c>
      <c r="F27" s="145">
        <f>'Črešnjice 2 faza'!F284</f>
        <v>0</v>
      </c>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c r="GF27" s="29"/>
      <c r="GG27" s="29"/>
      <c r="GH27" s="29"/>
      <c r="GI27" s="29"/>
      <c r="GJ27" s="29"/>
      <c r="GK27" s="29"/>
      <c r="GL27" s="29"/>
      <c r="GM27" s="29"/>
      <c r="GN27" s="29"/>
      <c r="GO27" s="29"/>
      <c r="GP27" s="29"/>
      <c r="GQ27" s="29"/>
      <c r="GR27" s="29"/>
      <c r="GS27" s="29"/>
      <c r="GT27" s="29"/>
      <c r="GU27" s="29"/>
      <c r="GV27" s="29"/>
      <c r="GW27" s="29"/>
      <c r="GX27" s="29"/>
      <c r="GY27" s="29"/>
      <c r="GZ27" s="29"/>
      <c r="HA27" s="29"/>
      <c r="HB27" s="29"/>
      <c r="HC27" s="29"/>
      <c r="HD27" s="29"/>
      <c r="HE27" s="29"/>
      <c r="HF27" s="29"/>
      <c r="HG27" s="29"/>
      <c r="HH27" s="29"/>
      <c r="HI27" s="29"/>
      <c r="HJ27" s="29"/>
      <c r="HK27" s="29"/>
      <c r="HL27" s="29"/>
      <c r="HM27" s="29"/>
      <c r="HN27" s="29"/>
      <c r="HO27" s="29"/>
      <c r="HP27" s="29"/>
      <c r="HQ27" s="29"/>
      <c r="HR27" s="29"/>
      <c r="HS27" s="29"/>
      <c r="HT27" s="29"/>
      <c r="HU27" s="29"/>
      <c r="HV27" s="29"/>
      <c r="HW27" s="29"/>
      <c r="HX27" s="29"/>
      <c r="HY27" s="29"/>
      <c r="HZ27" s="29"/>
      <c r="IA27" s="29"/>
      <c r="IB27" s="29"/>
      <c r="IC27" s="29"/>
      <c r="ID27" s="29"/>
      <c r="IE27" s="29"/>
      <c r="IF27" s="29"/>
      <c r="IG27" s="29"/>
      <c r="IH27" s="29"/>
      <c r="II27" s="29"/>
      <c r="IJ27" s="29"/>
      <c r="IK27" s="29"/>
      <c r="IL27" s="29"/>
      <c r="IM27" s="29"/>
      <c r="IN27" s="29"/>
      <c r="IO27" s="29"/>
      <c r="IP27" s="29"/>
      <c r="IQ27" s="29"/>
      <c r="IR27" s="29"/>
      <c r="IS27" s="29"/>
      <c r="IT27" s="29"/>
      <c r="IU27" s="29"/>
      <c r="IV27" s="29"/>
    </row>
    <row r="28" spans="1:256" ht="26.25" customHeight="1" x14ac:dyDescent="0.2">
      <c r="A28" s="309"/>
      <c r="B28" s="319" t="s">
        <v>196</v>
      </c>
      <c r="C28" s="320"/>
      <c r="D28" s="321"/>
      <c r="E28" s="322"/>
      <c r="F28" s="144">
        <f>'Črešnjice 3 faza'!F179</f>
        <v>0</v>
      </c>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c r="FW28" s="29"/>
      <c r="FX28" s="29"/>
      <c r="FY28" s="29"/>
      <c r="FZ28" s="29"/>
      <c r="GA28" s="29"/>
      <c r="GB28" s="29"/>
      <c r="GC28" s="29"/>
      <c r="GD28" s="29"/>
      <c r="GE28" s="29"/>
      <c r="GF28" s="29"/>
      <c r="GG28" s="29"/>
      <c r="GH28" s="29"/>
      <c r="GI28" s="29"/>
      <c r="GJ28" s="29"/>
      <c r="GK28" s="29"/>
      <c r="GL28" s="29"/>
      <c r="GM28" s="29"/>
      <c r="GN28" s="29"/>
      <c r="GO28" s="29"/>
      <c r="GP28" s="29"/>
      <c r="GQ28" s="29"/>
      <c r="GR28" s="29"/>
      <c r="GS28" s="29"/>
      <c r="GT28" s="29"/>
      <c r="GU28" s="29"/>
      <c r="GV28" s="29"/>
      <c r="GW28" s="29"/>
      <c r="GX28" s="29"/>
      <c r="GY28" s="29"/>
      <c r="GZ28" s="29"/>
      <c r="HA28" s="29"/>
      <c r="HB28" s="29"/>
      <c r="HC28" s="29"/>
      <c r="HD28" s="29"/>
      <c r="HE28" s="29"/>
      <c r="HF28" s="29"/>
      <c r="HG28" s="29"/>
      <c r="HH28" s="29"/>
      <c r="HI28" s="29"/>
      <c r="HJ28" s="29"/>
      <c r="HK28" s="29"/>
      <c r="HL28" s="29"/>
      <c r="HM28" s="29"/>
      <c r="HN28" s="29"/>
      <c r="HO28" s="29"/>
      <c r="HP28" s="29"/>
      <c r="HQ28" s="29"/>
      <c r="HR28" s="29"/>
      <c r="HS28" s="29"/>
      <c r="HT28" s="29"/>
      <c r="HU28" s="29"/>
      <c r="HV28" s="29"/>
      <c r="HW28" s="29"/>
      <c r="HX28" s="29"/>
      <c r="HY28" s="29"/>
      <c r="HZ28" s="29"/>
      <c r="IA28" s="29"/>
      <c r="IB28" s="29"/>
      <c r="IC28" s="29"/>
      <c r="ID28" s="29"/>
      <c r="IE28" s="29"/>
      <c r="IF28" s="29"/>
      <c r="IG28" s="29"/>
      <c r="IH28" s="29"/>
      <c r="II28" s="29"/>
      <c r="IJ28" s="29"/>
      <c r="IK28" s="29"/>
      <c r="IL28" s="29"/>
      <c r="IM28" s="29"/>
      <c r="IN28" s="29"/>
      <c r="IO28" s="29"/>
      <c r="IP28" s="29"/>
      <c r="IQ28" s="29"/>
      <c r="IR28" s="29"/>
      <c r="IS28" s="29"/>
      <c r="IT28" s="29"/>
      <c r="IU28" s="29"/>
      <c r="IV28" s="29"/>
    </row>
    <row r="29" spans="1:256" ht="26.25" customHeight="1" thickBot="1" x14ac:dyDescent="0.25">
      <c r="A29" s="309"/>
      <c r="B29" s="323" t="s">
        <v>197</v>
      </c>
      <c r="C29" s="324"/>
      <c r="D29" s="325"/>
      <c r="E29" s="326"/>
      <c r="F29" s="146">
        <f>'Hišni priključki'!K64</f>
        <v>0</v>
      </c>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c r="FW29" s="29"/>
      <c r="FX29" s="29"/>
      <c r="FY29" s="29"/>
      <c r="FZ29" s="29"/>
      <c r="GA29" s="29"/>
      <c r="GB29" s="29"/>
      <c r="GC29" s="29"/>
      <c r="GD29" s="29"/>
      <c r="GE29" s="29"/>
      <c r="GF29" s="29"/>
      <c r="GG29" s="29"/>
      <c r="GH29" s="29"/>
      <c r="GI29" s="29"/>
      <c r="GJ29" s="29"/>
      <c r="GK29" s="29"/>
      <c r="GL29" s="29"/>
      <c r="GM29" s="29"/>
      <c r="GN29" s="29"/>
      <c r="GO29" s="29"/>
      <c r="GP29" s="29"/>
      <c r="GQ29" s="29"/>
      <c r="GR29" s="29"/>
      <c r="GS29" s="29"/>
      <c r="GT29" s="29"/>
      <c r="GU29" s="29"/>
      <c r="GV29" s="29"/>
      <c r="GW29" s="29"/>
      <c r="GX29" s="29"/>
      <c r="GY29" s="29"/>
      <c r="GZ29" s="29"/>
      <c r="HA29" s="29"/>
      <c r="HB29" s="29"/>
      <c r="HC29" s="29"/>
      <c r="HD29" s="29"/>
      <c r="HE29" s="29"/>
      <c r="HF29" s="29"/>
      <c r="HG29" s="29"/>
      <c r="HH29" s="29"/>
      <c r="HI29" s="29"/>
      <c r="HJ29" s="29"/>
      <c r="HK29" s="29"/>
      <c r="HL29" s="29"/>
      <c r="HM29" s="29"/>
      <c r="HN29" s="29"/>
      <c r="HO29" s="29"/>
      <c r="HP29" s="29"/>
      <c r="HQ29" s="29"/>
      <c r="HR29" s="29"/>
      <c r="HS29" s="29"/>
      <c r="HT29" s="29"/>
      <c r="HU29" s="29"/>
      <c r="HV29" s="29"/>
      <c r="HW29" s="29"/>
      <c r="HX29" s="29"/>
      <c r="HY29" s="29"/>
      <c r="HZ29" s="29"/>
      <c r="IA29" s="29"/>
      <c r="IB29" s="29"/>
      <c r="IC29" s="29"/>
      <c r="ID29" s="29"/>
      <c r="IE29" s="29"/>
      <c r="IF29" s="29"/>
      <c r="IG29" s="29"/>
      <c r="IH29" s="29"/>
      <c r="II29" s="29"/>
      <c r="IJ29" s="29"/>
      <c r="IK29" s="29"/>
      <c r="IL29" s="29"/>
      <c r="IM29" s="29"/>
      <c r="IN29" s="29"/>
      <c r="IO29" s="29"/>
      <c r="IP29" s="29"/>
      <c r="IQ29" s="29"/>
      <c r="IR29" s="29"/>
      <c r="IS29" s="29"/>
      <c r="IT29" s="29"/>
      <c r="IU29" s="29"/>
      <c r="IV29" s="29"/>
    </row>
    <row r="30" spans="1:256" ht="26.25" customHeight="1" thickBot="1" x14ac:dyDescent="0.25">
      <c r="A30" s="309" t="s">
        <v>10</v>
      </c>
      <c r="B30" s="327" t="s">
        <v>18</v>
      </c>
      <c r="C30" s="328" t="s">
        <v>9</v>
      </c>
      <c r="D30" s="329" t="s">
        <v>10</v>
      </c>
      <c r="E30" s="330" t="s">
        <v>9</v>
      </c>
      <c r="F30" s="147">
        <f>SUM(F27:F29)</f>
        <v>0</v>
      </c>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c r="FW30" s="29"/>
      <c r="FX30" s="29"/>
      <c r="FY30" s="29"/>
      <c r="FZ30" s="29"/>
      <c r="GA30" s="29"/>
      <c r="GB30" s="29"/>
      <c r="GC30" s="29"/>
      <c r="GD30" s="29"/>
      <c r="GE30" s="29"/>
      <c r="GF30" s="29"/>
      <c r="GG30" s="29"/>
      <c r="GH30" s="29"/>
      <c r="GI30" s="29"/>
      <c r="GJ30" s="29"/>
      <c r="GK30" s="29"/>
      <c r="GL30" s="29"/>
      <c r="GM30" s="29"/>
      <c r="GN30" s="29"/>
      <c r="GO30" s="29"/>
      <c r="GP30" s="29"/>
      <c r="GQ30" s="29"/>
      <c r="GR30" s="29"/>
      <c r="GS30" s="29"/>
      <c r="GT30" s="29"/>
      <c r="GU30" s="29"/>
      <c r="GV30" s="29"/>
      <c r="GW30" s="29"/>
      <c r="GX30" s="29"/>
      <c r="GY30" s="29"/>
      <c r="GZ30" s="29"/>
      <c r="HA30" s="29"/>
      <c r="HB30" s="29"/>
      <c r="HC30" s="29"/>
      <c r="HD30" s="29"/>
      <c r="HE30" s="29"/>
      <c r="HF30" s="29"/>
      <c r="HG30" s="29"/>
      <c r="HH30" s="29"/>
      <c r="HI30" s="29"/>
      <c r="HJ30" s="29"/>
      <c r="HK30" s="29"/>
      <c r="HL30" s="29"/>
      <c r="HM30" s="29"/>
      <c r="HN30" s="29"/>
      <c r="HO30" s="29"/>
      <c r="HP30" s="29"/>
      <c r="HQ30" s="29"/>
      <c r="HR30" s="29"/>
      <c r="HS30" s="29"/>
      <c r="HT30" s="29"/>
      <c r="HU30" s="29"/>
      <c r="HV30" s="29"/>
      <c r="HW30" s="29"/>
      <c r="HX30" s="29"/>
      <c r="HY30" s="29"/>
      <c r="HZ30" s="29"/>
      <c r="IA30" s="29"/>
      <c r="IB30" s="29"/>
      <c r="IC30" s="29"/>
      <c r="ID30" s="29"/>
      <c r="IE30" s="29"/>
      <c r="IF30" s="29"/>
      <c r="IG30" s="29"/>
      <c r="IH30" s="29"/>
      <c r="II30" s="29"/>
      <c r="IJ30" s="29"/>
      <c r="IK30" s="29"/>
      <c r="IL30" s="29"/>
      <c r="IM30" s="29"/>
      <c r="IN30" s="29"/>
      <c r="IO30" s="29"/>
      <c r="IP30" s="29"/>
      <c r="IQ30" s="29"/>
      <c r="IR30" s="29"/>
      <c r="IS30" s="29"/>
      <c r="IT30" s="29"/>
      <c r="IU30" s="29"/>
      <c r="IV30" s="29"/>
    </row>
    <row r="31" spans="1:256" ht="13.5" x14ac:dyDescent="0.25">
      <c r="A31" s="305" t="s">
        <v>10</v>
      </c>
      <c r="B31" s="306"/>
      <c r="C31" s="307"/>
      <c r="D31" s="307"/>
      <c r="E31" s="307"/>
      <c r="F31" s="307"/>
      <c r="G31" s="308"/>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row>
  </sheetData>
  <sheetProtection algorithmName="SHA-512" hashValue="qfdZi+uWe76BUm0v7EzWL9yj4iUmL+IxgJgxDJDgvqYaqRKjtX+uwvf4CjodKWZNSbMKJS33pTHXoGaX1wxedA==" saltValue="rw3Ot/0drFEbkB+1tkpYvw==" spinCount="100000" sheet="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5"/>
  <sheetViews>
    <sheetView view="pageBreakPreview" topLeftCell="A276" zoomScale="110" zoomScaleNormal="100" zoomScaleSheetLayoutView="110" workbookViewId="0">
      <selection activeCell="F285" sqref="F285"/>
    </sheetView>
  </sheetViews>
  <sheetFormatPr defaultColWidth="9" defaultRowHeight="13.5" x14ac:dyDescent="0.25"/>
  <cols>
    <col min="1" max="1" width="3.28515625" style="42" customWidth="1"/>
    <col min="2" max="2" width="42.5703125" style="21" customWidth="1"/>
    <col min="3" max="3" width="4.5703125" style="22" customWidth="1"/>
    <col min="4" max="4" width="9.28515625" style="39" customWidth="1"/>
    <col min="5" max="5" width="10.140625" style="35" customWidth="1"/>
    <col min="6" max="6" width="14.5703125" style="40" customWidth="1"/>
    <col min="7" max="7" width="6.5703125" style="276" hidden="1" customWidth="1"/>
    <col min="8" max="8" width="19.7109375" style="277" hidden="1" customWidth="1"/>
    <col min="9" max="9" width="17.7109375" style="257" hidden="1" customWidth="1"/>
    <col min="10" max="10" width="30.7109375" style="275" hidden="1" customWidth="1"/>
    <col min="11" max="11" width="9.140625" style="249" customWidth="1"/>
    <col min="12" max="16384" width="9" style="25"/>
  </cols>
  <sheetData>
    <row r="1" spans="1:10" s="55" customFormat="1" ht="12" customHeight="1" x14ac:dyDescent="0.2"/>
    <row r="2" spans="1:10" s="55" customFormat="1" ht="12" customHeight="1" x14ac:dyDescent="0.2">
      <c r="A2" s="56"/>
      <c r="B2" s="56"/>
      <c r="C2" s="56"/>
      <c r="D2" s="56"/>
      <c r="E2" s="56"/>
    </row>
    <row r="3" spans="1:10" s="55" customFormat="1" ht="12" customHeight="1" x14ac:dyDescent="0.2"/>
    <row r="4" spans="1:10" s="58" customFormat="1" ht="12.75" x14ac:dyDescent="0.25">
      <c r="A4" s="64"/>
      <c r="B4" s="65" t="s">
        <v>36</v>
      </c>
      <c r="C4" s="66" t="s">
        <v>5</v>
      </c>
      <c r="D4" s="67" t="s">
        <v>6</v>
      </c>
      <c r="E4" s="57" t="s">
        <v>7</v>
      </c>
      <c r="F4" s="57" t="s">
        <v>8</v>
      </c>
    </row>
    <row r="5" spans="1:10" s="63" customFormat="1" ht="9" x14ac:dyDescent="0.2">
      <c r="A5" s="59"/>
      <c r="B5" s="60"/>
      <c r="C5" s="61"/>
      <c r="D5" s="61"/>
      <c r="E5" s="168"/>
      <c r="F5" s="60"/>
      <c r="G5" s="62"/>
    </row>
    <row r="6" spans="1:10" s="9" customFormat="1" ht="12.75" x14ac:dyDescent="0.2">
      <c r="A6" s="43"/>
      <c r="B6" s="5"/>
      <c r="C6" s="6"/>
      <c r="D6" s="7"/>
      <c r="E6" s="8"/>
      <c r="F6" s="8"/>
      <c r="G6" s="185"/>
      <c r="H6" s="195"/>
      <c r="I6" s="195"/>
      <c r="J6" s="195"/>
    </row>
    <row r="7" spans="1:10" s="9" customFormat="1" ht="12.75" x14ac:dyDescent="0.2">
      <c r="A7" s="43"/>
      <c r="B7" s="5"/>
      <c r="C7" s="6"/>
      <c r="D7" s="7"/>
      <c r="E7" s="8"/>
      <c r="F7" s="8"/>
      <c r="G7" s="185"/>
      <c r="H7" s="195"/>
      <c r="I7" s="195"/>
      <c r="J7" s="195"/>
    </row>
    <row r="8" spans="1:10" s="9" customFormat="1" ht="12.75" x14ac:dyDescent="0.2">
      <c r="A8" s="43"/>
      <c r="B8" s="5"/>
      <c r="C8" s="6"/>
      <c r="D8" s="7"/>
      <c r="E8" s="8"/>
      <c r="F8" s="8"/>
      <c r="G8" s="185"/>
      <c r="H8" s="195"/>
      <c r="I8" s="195"/>
      <c r="J8" s="195"/>
    </row>
    <row r="9" spans="1:10" s="9" customFormat="1" ht="12.75" x14ac:dyDescent="0.2">
      <c r="A9" s="43"/>
      <c r="B9" s="5"/>
      <c r="C9" s="6"/>
      <c r="D9" s="7"/>
      <c r="E9" s="8"/>
      <c r="F9" s="8"/>
      <c r="G9" s="185"/>
      <c r="H9" s="195"/>
      <c r="I9" s="195"/>
      <c r="J9" s="195"/>
    </row>
    <row r="10" spans="1:10" s="9" customFormat="1" ht="12.75" x14ac:dyDescent="0.25">
      <c r="A10" s="44"/>
      <c r="B10" s="10" t="s">
        <v>88</v>
      </c>
      <c r="C10" s="11"/>
      <c r="D10" s="12"/>
      <c r="E10" s="3"/>
      <c r="F10" s="3"/>
      <c r="G10" s="185"/>
      <c r="H10" s="195"/>
      <c r="I10" s="195"/>
      <c r="J10" s="195"/>
    </row>
    <row r="11" spans="1:10" s="9" customFormat="1" ht="12.75" x14ac:dyDescent="0.25">
      <c r="A11" s="45" t="s">
        <v>10</v>
      </c>
      <c r="B11" s="13"/>
      <c r="C11" s="11"/>
      <c r="D11" s="12"/>
      <c r="E11" s="3"/>
      <c r="F11" s="3"/>
      <c r="G11" s="185"/>
      <c r="H11" s="195"/>
      <c r="I11" s="195"/>
      <c r="J11" s="195"/>
    </row>
    <row r="12" spans="1:10" s="9" customFormat="1" ht="12.75" x14ac:dyDescent="0.25">
      <c r="A12" s="44"/>
      <c r="B12" s="14"/>
      <c r="C12" s="11"/>
      <c r="D12" s="12"/>
      <c r="E12" s="3"/>
      <c r="F12" s="3"/>
      <c r="G12" s="185"/>
      <c r="H12" s="195"/>
      <c r="I12" s="195"/>
      <c r="J12" s="195"/>
    </row>
    <row r="13" spans="1:10" s="9" customFormat="1" ht="12.75" x14ac:dyDescent="0.25">
      <c r="A13" s="44"/>
      <c r="B13" s="10" t="s">
        <v>3</v>
      </c>
      <c r="C13" s="11"/>
      <c r="D13" s="12"/>
      <c r="E13" s="3"/>
      <c r="F13" s="3"/>
      <c r="G13" s="185"/>
      <c r="H13" s="195"/>
      <c r="I13" s="195"/>
      <c r="J13" s="195"/>
    </row>
    <row r="14" spans="1:10" s="9" customFormat="1" ht="38.25" x14ac:dyDescent="0.25">
      <c r="A14" s="44"/>
      <c r="B14" s="14" t="s">
        <v>87</v>
      </c>
      <c r="C14" s="11"/>
      <c r="D14" s="12"/>
      <c r="E14" s="3"/>
      <c r="F14" s="3"/>
      <c r="G14" s="185"/>
      <c r="H14" s="195"/>
      <c r="I14" s="195"/>
      <c r="J14" s="195"/>
    </row>
    <row r="15" spans="1:10" s="9" customFormat="1" ht="12.75" x14ac:dyDescent="0.25">
      <c r="A15" s="44"/>
      <c r="B15" s="15" t="s">
        <v>70</v>
      </c>
      <c r="C15" s="11"/>
      <c r="D15" s="12"/>
      <c r="E15" s="3"/>
      <c r="F15" s="3"/>
      <c r="G15" s="185"/>
      <c r="H15" s="195"/>
      <c r="I15" s="195"/>
      <c r="J15" s="195"/>
    </row>
    <row r="16" spans="1:10" s="9" customFormat="1" ht="12.75" x14ac:dyDescent="0.25">
      <c r="A16" s="44"/>
      <c r="B16" s="15" t="s">
        <v>97</v>
      </c>
      <c r="C16" s="11"/>
      <c r="D16" s="12"/>
      <c r="E16" s="3"/>
      <c r="F16" s="3"/>
      <c r="G16" s="185"/>
      <c r="H16" s="195"/>
      <c r="I16" s="195"/>
      <c r="J16" s="195"/>
    </row>
    <row r="17" spans="1:10" s="9" customFormat="1" ht="12.75" x14ac:dyDescent="0.25">
      <c r="A17" s="44"/>
      <c r="B17" s="15"/>
      <c r="C17" s="11"/>
      <c r="D17" s="12"/>
      <c r="E17" s="3"/>
      <c r="F17" s="3"/>
      <c r="G17" s="185"/>
      <c r="H17" s="195"/>
      <c r="I17" s="195"/>
      <c r="J17" s="195"/>
    </row>
    <row r="18" spans="1:10" s="9" customFormat="1" ht="12.75" x14ac:dyDescent="0.25">
      <c r="A18" s="44"/>
      <c r="B18" s="15"/>
      <c r="C18" s="11"/>
      <c r="D18" s="12"/>
      <c r="E18" s="3"/>
      <c r="F18" s="3"/>
      <c r="G18" s="185"/>
      <c r="H18" s="195"/>
      <c r="I18" s="195"/>
      <c r="J18" s="195"/>
    </row>
    <row r="19" spans="1:10" s="9" customFormat="1" ht="12.75" x14ac:dyDescent="0.25">
      <c r="A19" s="44"/>
      <c r="B19" s="15"/>
      <c r="C19" s="11"/>
      <c r="D19" s="12"/>
      <c r="E19" s="3"/>
      <c r="F19" s="3"/>
      <c r="G19" s="185"/>
      <c r="H19" s="195"/>
      <c r="I19" s="195"/>
      <c r="J19" s="195"/>
    </row>
    <row r="20" spans="1:10" s="9" customFormat="1" ht="12.75" x14ac:dyDescent="0.25">
      <c r="A20" s="46"/>
      <c r="B20" s="16"/>
      <c r="C20" s="17"/>
      <c r="D20" s="18"/>
      <c r="E20" s="19"/>
      <c r="F20" s="19"/>
      <c r="G20" s="185"/>
      <c r="H20" s="195"/>
      <c r="I20" s="195"/>
      <c r="J20" s="195"/>
    </row>
    <row r="21" spans="1:10" s="9" customFormat="1" ht="12.75" x14ac:dyDescent="0.2">
      <c r="A21" s="46"/>
      <c r="B21" s="20"/>
      <c r="C21" s="17"/>
      <c r="D21" s="18"/>
      <c r="E21" s="19"/>
      <c r="F21" s="19"/>
      <c r="G21" s="185"/>
      <c r="H21" s="195"/>
      <c r="I21" s="195"/>
      <c r="J21" s="195"/>
    </row>
    <row r="23" spans="1:10" s="9" customFormat="1" ht="12.75" x14ac:dyDescent="0.2">
      <c r="A23" s="46"/>
      <c r="B23" s="26"/>
      <c r="C23" s="17"/>
      <c r="D23" s="18"/>
      <c r="E23" s="19"/>
      <c r="F23" s="19"/>
      <c r="G23" s="185"/>
      <c r="H23" s="195"/>
      <c r="I23" s="195"/>
      <c r="J23" s="195"/>
    </row>
    <row r="24" spans="1:10" s="9" customFormat="1" ht="12.75" x14ac:dyDescent="0.2">
      <c r="A24" s="46"/>
      <c r="B24" s="20"/>
      <c r="C24" s="17"/>
      <c r="D24" s="18"/>
      <c r="E24" s="19"/>
      <c r="F24" s="19"/>
      <c r="G24" s="185"/>
      <c r="H24" s="195"/>
      <c r="I24" s="195"/>
      <c r="J24" s="195"/>
    </row>
    <row r="25" spans="1:10" s="9" customFormat="1" ht="12.75" x14ac:dyDescent="0.2">
      <c r="A25" s="46"/>
      <c r="B25" s="20"/>
      <c r="C25" s="17"/>
      <c r="D25" s="18"/>
      <c r="E25" s="19"/>
      <c r="F25" s="19"/>
      <c r="G25" s="185"/>
      <c r="H25" s="195"/>
      <c r="I25" s="195"/>
      <c r="J25" s="195"/>
    </row>
    <row r="26" spans="1:10" s="9" customFormat="1" ht="12.75" x14ac:dyDescent="0.25">
      <c r="A26" s="46"/>
      <c r="B26" s="27" t="s">
        <v>20</v>
      </c>
      <c r="C26" s="11"/>
      <c r="D26" s="18"/>
      <c r="E26" s="19"/>
      <c r="F26" s="19"/>
      <c r="G26" s="185"/>
      <c r="H26" s="195"/>
      <c r="I26" s="195"/>
      <c r="J26" s="195"/>
    </row>
    <row r="27" spans="1:10" s="9" customFormat="1" ht="12.75" x14ac:dyDescent="0.2">
      <c r="A27" s="46"/>
      <c r="B27" s="15"/>
      <c r="C27" s="17"/>
      <c r="D27" s="18"/>
      <c r="E27" s="19"/>
      <c r="F27" s="19"/>
      <c r="G27" s="185"/>
      <c r="H27" s="195"/>
      <c r="I27" s="195"/>
      <c r="J27" s="195"/>
    </row>
    <row r="28" spans="1:10" s="9" customFormat="1" ht="12.75" x14ac:dyDescent="0.2">
      <c r="A28" s="46"/>
      <c r="B28" s="15"/>
      <c r="C28" s="17"/>
      <c r="D28" s="18"/>
      <c r="E28" s="19"/>
      <c r="F28" s="19"/>
      <c r="G28" s="185"/>
      <c r="H28" s="195"/>
      <c r="I28" s="195"/>
      <c r="J28" s="195"/>
    </row>
    <row r="29" spans="1:10" s="9" customFormat="1" ht="12.75" x14ac:dyDescent="0.2">
      <c r="A29" s="46"/>
      <c r="B29" s="15"/>
      <c r="C29" s="17"/>
      <c r="D29" s="18"/>
      <c r="E29" s="19"/>
      <c r="F29" s="19"/>
      <c r="G29" s="185"/>
      <c r="H29" s="195"/>
      <c r="I29" s="195"/>
      <c r="J29" s="195"/>
    </row>
    <row r="30" spans="1:10" s="9" customFormat="1" ht="12.75" x14ac:dyDescent="0.2">
      <c r="A30" s="46"/>
      <c r="B30" s="15"/>
      <c r="C30" s="17"/>
      <c r="D30" s="18"/>
      <c r="E30" s="19"/>
      <c r="F30" s="19"/>
      <c r="G30" s="185"/>
      <c r="H30" s="195"/>
      <c r="I30" s="195"/>
      <c r="J30" s="195"/>
    </row>
    <row r="31" spans="1:10" s="9" customFormat="1" ht="12.75" x14ac:dyDescent="0.2">
      <c r="A31" s="46"/>
      <c r="B31" s="15"/>
      <c r="C31" s="17"/>
      <c r="D31" s="18"/>
      <c r="E31" s="19"/>
      <c r="F31" s="19"/>
      <c r="G31" s="185"/>
      <c r="H31" s="195"/>
      <c r="I31" s="195"/>
      <c r="J31" s="195"/>
    </row>
    <row r="32" spans="1:10" s="9" customFormat="1" ht="12.75" x14ac:dyDescent="0.2">
      <c r="A32" s="46"/>
      <c r="B32" s="15"/>
      <c r="C32" s="17"/>
      <c r="D32" s="18"/>
      <c r="E32" s="19"/>
      <c r="F32" s="19"/>
      <c r="G32" s="185"/>
      <c r="H32" s="195"/>
      <c r="I32" s="195"/>
      <c r="J32" s="195"/>
    </row>
    <row r="33" spans="1:10" s="9" customFormat="1" ht="12.75" x14ac:dyDescent="0.2">
      <c r="A33" s="46"/>
      <c r="B33" s="15"/>
      <c r="C33" s="17"/>
      <c r="D33" s="18"/>
      <c r="E33" s="19"/>
      <c r="F33" s="19"/>
      <c r="G33" s="185"/>
      <c r="H33" s="195"/>
      <c r="I33" s="195"/>
      <c r="J33" s="195"/>
    </row>
    <row r="34" spans="1:10" s="9" customFormat="1" ht="12.75" x14ac:dyDescent="0.2">
      <c r="A34" s="46"/>
      <c r="B34" s="15"/>
      <c r="C34" s="17"/>
      <c r="D34" s="18"/>
      <c r="E34" s="19"/>
      <c r="F34" s="19"/>
      <c r="G34" s="185"/>
      <c r="H34" s="195"/>
      <c r="I34" s="195"/>
      <c r="J34" s="195"/>
    </row>
    <row r="35" spans="1:10" s="9" customFormat="1" ht="12.75" x14ac:dyDescent="0.2">
      <c r="A35" s="46"/>
      <c r="B35" s="15"/>
      <c r="C35" s="17"/>
      <c r="D35" s="18"/>
      <c r="E35" s="19"/>
      <c r="F35" s="19"/>
      <c r="G35" s="185"/>
      <c r="H35" s="195"/>
      <c r="I35" s="195"/>
      <c r="J35" s="195"/>
    </row>
    <row r="36" spans="1:10" s="9" customFormat="1" ht="12.75" x14ac:dyDescent="0.2">
      <c r="A36" s="46"/>
      <c r="B36" s="15"/>
      <c r="C36" s="17"/>
      <c r="D36" s="18"/>
      <c r="E36" s="19"/>
      <c r="F36" s="19"/>
      <c r="G36" s="185"/>
      <c r="H36" s="195"/>
      <c r="I36" s="195"/>
      <c r="J36" s="195"/>
    </row>
    <row r="37" spans="1:10" s="9" customFormat="1" ht="12.75" x14ac:dyDescent="0.2">
      <c r="A37" s="46"/>
      <c r="B37" s="15"/>
      <c r="C37" s="17"/>
      <c r="D37" s="18"/>
      <c r="E37" s="19"/>
      <c r="F37" s="19"/>
      <c r="G37" s="185"/>
      <c r="H37" s="195"/>
      <c r="I37" s="195"/>
      <c r="J37" s="195"/>
    </row>
    <row r="38" spans="1:10" s="9" customFormat="1" ht="12.75" x14ac:dyDescent="0.2">
      <c r="A38" s="46"/>
      <c r="B38" s="15"/>
      <c r="C38" s="17"/>
      <c r="D38" s="18"/>
      <c r="E38" s="19"/>
      <c r="F38" s="19"/>
      <c r="G38" s="185"/>
      <c r="H38" s="195"/>
      <c r="I38" s="195"/>
      <c r="J38" s="195"/>
    </row>
    <row r="39" spans="1:10" s="9" customFormat="1" ht="12.75" x14ac:dyDescent="0.2">
      <c r="A39" s="46"/>
      <c r="B39" s="15"/>
      <c r="C39" s="17"/>
      <c r="D39" s="18"/>
      <c r="E39" s="19"/>
      <c r="F39" s="19"/>
      <c r="G39" s="185"/>
      <c r="H39" s="195"/>
      <c r="I39" s="195"/>
      <c r="J39" s="195"/>
    </row>
    <row r="40" spans="1:10" s="9" customFormat="1" ht="12.75" x14ac:dyDescent="0.2">
      <c r="A40" s="46"/>
      <c r="B40" s="15"/>
      <c r="C40" s="17"/>
      <c r="D40" s="18"/>
      <c r="E40" s="19"/>
      <c r="F40" s="19"/>
      <c r="G40" s="185"/>
      <c r="H40" s="195"/>
      <c r="I40" s="195"/>
      <c r="J40" s="195"/>
    </row>
    <row r="41" spans="1:10" s="9" customFormat="1" ht="12.75" x14ac:dyDescent="0.2">
      <c r="A41" s="46"/>
      <c r="B41" s="15"/>
      <c r="C41" s="17"/>
      <c r="D41" s="18"/>
      <c r="E41" s="19"/>
      <c r="F41" s="19"/>
      <c r="G41" s="185"/>
      <c r="H41" s="195"/>
      <c r="I41" s="195"/>
      <c r="J41" s="195"/>
    </row>
    <row r="42" spans="1:10" s="9" customFormat="1" ht="12.75" x14ac:dyDescent="0.2">
      <c r="A42" s="46"/>
      <c r="B42" s="15"/>
      <c r="C42" s="17"/>
      <c r="D42" s="18"/>
      <c r="E42" s="19"/>
      <c r="F42" s="19"/>
      <c r="G42" s="185"/>
      <c r="H42" s="195"/>
      <c r="I42" s="195"/>
      <c r="J42" s="195"/>
    </row>
    <row r="43" spans="1:10" s="9" customFormat="1" ht="12.75" x14ac:dyDescent="0.2">
      <c r="A43" s="46"/>
      <c r="B43" s="15"/>
      <c r="C43" s="17"/>
      <c r="D43" s="18"/>
      <c r="E43" s="19"/>
      <c r="F43" s="19"/>
      <c r="G43" s="185"/>
      <c r="H43" s="195"/>
      <c r="I43" s="195"/>
      <c r="J43" s="195"/>
    </row>
    <row r="44" spans="1:10" s="9" customFormat="1" ht="25.5" x14ac:dyDescent="0.2">
      <c r="A44" s="46"/>
      <c r="B44" s="15" t="s">
        <v>0</v>
      </c>
      <c r="C44" s="17"/>
      <c r="D44" s="18"/>
      <c r="E44" s="19"/>
      <c r="F44" s="19"/>
      <c r="G44" s="185"/>
      <c r="H44" s="195"/>
      <c r="I44" s="195"/>
      <c r="J44" s="195"/>
    </row>
    <row r="45" spans="1:10" s="9" customFormat="1" ht="12.75" x14ac:dyDescent="0.2">
      <c r="A45" s="46"/>
      <c r="B45" s="15"/>
      <c r="C45" s="17"/>
      <c r="D45" s="18"/>
      <c r="E45" s="19"/>
      <c r="F45" s="19"/>
      <c r="G45" s="185"/>
      <c r="H45" s="195"/>
      <c r="I45" s="195"/>
      <c r="J45" s="195"/>
    </row>
    <row r="46" spans="1:10" s="9" customFormat="1" ht="12.75" x14ac:dyDescent="0.2">
      <c r="A46" s="46"/>
      <c r="B46" s="15"/>
      <c r="C46" s="17"/>
      <c r="D46" s="18"/>
      <c r="E46" s="19"/>
      <c r="F46" s="19"/>
      <c r="G46" s="185"/>
      <c r="H46" s="195"/>
      <c r="I46" s="195"/>
      <c r="J46" s="195"/>
    </row>
    <row r="47" spans="1:10" s="9" customFormat="1" ht="12.75" x14ac:dyDescent="0.2">
      <c r="A47" s="46"/>
      <c r="B47" s="15"/>
      <c r="C47" s="17"/>
      <c r="D47" s="18"/>
      <c r="E47" s="19"/>
      <c r="F47" s="19"/>
      <c r="G47" s="185"/>
      <c r="H47" s="195"/>
      <c r="I47" s="195"/>
      <c r="J47" s="195"/>
    </row>
    <row r="48" spans="1:10" s="9" customFormat="1" ht="12.75" x14ac:dyDescent="0.2">
      <c r="A48" s="46"/>
      <c r="B48" s="15"/>
      <c r="C48" s="17"/>
      <c r="D48" s="18"/>
      <c r="E48" s="19"/>
      <c r="F48" s="19"/>
      <c r="G48" s="185"/>
      <c r="H48" s="195"/>
      <c r="I48" s="195"/>
      <c r="J48" s="195"/>
    </row>
    <row r="49" spans="1:10" s="9" customFormat="1" ht="12.75" x14ac:dyDescent="0.2">
      <c r="A49" s="46"/>
      <c r="B49" s="15"/>
      <c r="C49" s="17"/>
      <c r="D49" s="18"/>
      <c r="E49" s="19"/>
      <c r="F49" s="19"/>
      <c r="G49" s="185"/>
      <c r="H49" s="195"/>
      <c r="I49" s="195"/>
      <c r="J49" s="195"/>
    </row>
    <row r="50" spans="1:10" s="9" customFormat="1" ht="12.75" x14ac:dyDescent="0.2">
      <c r="A50" s="46"/>
      <c r="B50" s="71" t="s">
        <v>89</v>
      </c>
      <c r="C50" s="17"/>
      <c r="D50" s="18"/>
      <c r="E50" s="19"/>
      <c r="F50" s="19"/>
      <c r="G50" s="185"/>
      <c r="H50" s="195"/>
      <c r="I50" s="195"/>
      <c r="J50" s="195"/>
    </row>
    <row r="51" spans="1:10" s="9" customFormat="1" ht="12.75" x14ac:dyDescent="0.2">
      <c r="A51" s="46"/>
      <c r="B51" s="15"/>
      <c r="C51" s="17"/>
      <c r="D51" s="18"/>
      <c r="E51" s="19"/>
      <c r="F51" s="19"/>
      <c r="G51" s="185"/>
      <c r="H51" s="195"/>
      <c r="I51" s="195"/>
      <c r="J51" s="195"/>
    </row>
    <row r="52" spans="1:10" s="9" customFormat="1" ht="12.75" x14ac:dyDescent="0.2">
      <c r="A52" s="46"/>
      <c r="B52" s="15"/>
      <c r="C52" s="17"/>
      <c r="D52" s="18"/>
      <c r="E52" s="19"/>
      <c r="F52" s="19"/>
      <c r="G52" s="185"/>
      <c r="H52" s="195"/>
      <c r="I52" s="195"/>
      <c r="J52" s="195"/>
    </row>
    <row r="53" spans="1:10" s="9" customFormat="1" ht="12.75" x14ac:dyDescent="0.2">
      <c r="A53" s="46"/>
      <c r="B53" s="15"/>
      <c r="C53" s="17"/>
      <c r="D53" s="18"/>
      <c r="E53" s="19"/>
      <c r="F53" s="19"/>
      <c r="G53" s="185"/>
      <c r="H53" s="195"/>
      <c r="I53" s="195"/>
      <c r="J53" s="195"/>
    </row>
    <row r="54" spans="1:10" s="29" customFormat="1" ht="12.75" x14ac:dyDescent="0.2">
      <c r="A54" s="169" t="s">
        <v>10</v>
      </c>
      <c r="B54" s="170" t="s">
        <v>21</v>
      </c>
      <c r="C54" s="171" t="s">
        <v>9</v>
      </c>
      <c r="D54" s="172" t="s">
        <v>10</v>
      </c>
      <c r="E54" s="173" t="s">
        <v>9</v>
      </c>
      <c r="F54" s="174"/>
      <c r="G54" s="175"/>
      <c r="H54" s="176"/>
      <c r="I54" s="4"/>
      <c r="J54" s="50"/>
    </row>
    <row r="55" spans="1:10" s="29" customFormat="1" ht="12.75" x14ac:dyDescent="0.2">
      <c r="A55" s="169"/>
      <c r="B55" s="177"/>
      <c r="C55" s="171"/>
      <c r="D55" s="172"/>
      <c r="E55" s="173"/>
      <c r="F55" s="3"/>
      <c r="G55" s="175"/>
      <c r="H55" s="178"/>
      <c r="I55" s="3"/>
      <c r="J55" s="50"/>
    </row>
    <row r="56" spans="1:10" s="4" customFormat="1" ht="84" x14ac:dyDescent="0.2">
      <c r="A56" s="169">
        <v>1</v>
      </c>
      <c r="B56" s="69" t="s">
        <v>108</v>
      </c>
      <c r="C56" s="171" t="s">
        <v>11</v>
      </c>
      <c r="D56" s="172">
        <v>1</v>
      </c>
      <c r="E56" s="36"/>
      <c r="F56" s="3">
        <f>D56*E56</f>
        <v>0</v>
      </c>
      <c r="G56" s="175"/>
      <c r="H56" s="178"/>
      <c r="I56" s="3"/>
      <c r="J56" s="50"/>
    </row>
    <row r="57" spans="1:10" s="4" customFormat="1" ht="12.75" x14ac:dyDescent="0.2">
      <c r="A57" s="169"/>
      <c r="B57" s="179"/>
      <c r="C57" s="171"/>
      <c r="D57" s="172"/>
      <c r="E57" s="36"/>
      <c r="F57" s="174"/>
      <c r="G57" s="175"/>
      <c r="H57" s="176"/>
      <c r="J57" s="50"/>
    </row>
    <row r="58" spans="1:10" s="4" customFormat="1" ht="72" x14ac:dyDescent="0.2">
      <c r="A58" s="169">
        <f>+A56+1</f>
        <v>2</v>
      </c>
      <c r="B58" s="179" t="s">
        <v>186</v>
      </c>
      <c r="C58" s="171" t="s">
        <v>25</v>
      </c>
      <c r="D58" s="172">
        <v>6</v>
      </c>
      <c r="E58" s="36"/>
      <c r="F58" s="3">
        <f>D58*E58</f>
        <v>0</v>
      </c>
      <c r="G58" s="175"/>
      <c r="H58" s="178"/>
      <c r="I58" s="3"/>
      <c r="J58" s="50"/>
    </row>
    <row r="59" spans="1:10" s="4" customFormat="1" ht="12.75" x14ac:dyDescent="0.2">
      <c r="A59" s="169"/>
      <c r="B59" s="179"/>
      <c r="C59" s="171"/>
      <c r="D59" s="172"/>
      <c r="E59" s="36"/>
      <c r="F59" s="174"/>
      <c r="G59" s="175"/>
      <c r="H59" s="176"/>
      <c r="J59" s="50"/>
    </row>
    <row r="60" spans="1:10" s="4" customFormat="1" ht="24" x14ac:dyDescent="0.2">
      <c r="A60" s="169">
        <f>+A58+1</f>
        <v>3</v>
      </c>
      <c r="B60" s="179" t="s">
        <v>29</v>
      </c>
      <c r="C60" s="171" t="s">
        <v>25</v>
      </c>
      <c r="D60" s="172">
        <v>6</v>
      </c>
      <c r="E60" s="36"/>
      <c r="F60" s="3">
        <f>D60*E60</f>
        <v>0</v>
      </c>
      <c r="G60" s="175"/>
      <c r="H60" s="178"/>
      <c r="I60" s="3"/>
      <c r="J60" s="68"/>
    </row>
    <row r="61" spans="1:10" s="4" customFormat="1" ht="12.75" x14ac:dyDescent="0.2">
      <c r="A61" s="169"/>
      <c r="B61" s="179"/>
      <c r="C61" s="171"/>
      <c r="D61" s="172"/>
      <c r="E61" s="36"/>
      <c r="F61" s="174"/>
      <c r="G61" s="175"/>
      <c r="H61" s="176"/>
      <c r="J61" s="50"/>
    </row>
    <row r="62" spans="1:10" s="4" customFormat="1" ht="60" x14ac:dyDescent="0.2">
      <c r="A62" s="169">
        <f>+A60+1</f>
        <v>4</v>
      </c>
      <c r="B62" s="179" t="s">
        <v>187</v>
      </c>
      <c r="C62" s="171" t="s">
        <v>11</v>
      </c>
      <c r="D62" s="172">
        <v>1</v>
      </c>
      <c r="E62" s="36"/>
      <c r="F62" s="3">
        <f>D62*E62</f>
        <v>0</v>
      </c>
      <c r="G62" s="175"/>
      <c r="H62" s="178"/>
      <c r="I62" s="3"/>
      <c r="J62" s="68"/>
    </row>
    <row r="63" spans="1:10" s="4" customFormat="1" ht="12.75" x14ac:dyDescent="0.2">
      <c r="A63" s="169"/>
      <c r="B63" s="179"/>
      <c r="C63" s="171"/>
      <c r="D63" s="172"/>
      <c r="E63" s="31"/>
      <c r="F63" s="174"/>
      <c r="G63" s="175"/>
      <c r="H63" s="181"/>
      <c r="J63" s="50"/>
    </row>
    <row r="64" spans="1:10" s="4" customFormat="1" ht="60" x14ac:dyDescent="0.2">
      <c r="A64" s="169">
        <f>A62+1</f>
        <v>5</v>
      </c>
      <c r="B64" s="179" t="s">
        <v>71</v>
      </c>
      <c r="C64" s="171" t="s">
        <v>13</v>
      </c>
      <c r="D64" s="172">
        <v>1100</v>
      </c>
      <c r="E64" s="1"/>
      <c r="F64" s="3">
        <f>D64*E64</f>
        <v>0</v>
      </c>
      <c r="G64" s="175"/>
      <c r="H64" s="181"/>
      <c r="I64" s="3"/>
      <c r="J64" s="68"/>
    </row>
    <row r="65" spans="1:10" s="4" customFormat="1" ht="12.75" x14ac:dyDescent="0.2">
      <c r="A65" s="169"/>
      <c r="B65" s="179"/>
      <c r="C65" s="171"/>
      <c r="D65" s="172"/>
      <c r="E65" s="31"/>
      <c r="F65" s="174"/>
      <c r="G65" s="175"/>
      <c r="H65" s="181"/>
      <c r="J65" s="50"/>
    </row>
    <row r="66" spans="1:10" s="4" customFormat="1" ht="48" x14ac:dyDescent="0.2">
      <c r="A66" s="169">
        <f>A64+1</f>
        <v>6</v>
      </c>
      <c r="B66" s="179" t="s">
        <v>61</v>
      </c>
      <c r="C66" s="171" t="s">
        <v>14</v>
      </c>
      <c r="D66" s="172">
        <v>20</v>
      </c>
      <c r="E66" s="1"/>
      <c r="F66" s="3">
        <f>D66*E66</f>
        <v>0</v>
      </c>
      <c r="G66" s="175"/>
      <c r="H66" s="181"/>
      <c r="I66" s="3"/>
      <c r="J66" s="68"/>
    </row>
    <row r="67" spans="1:10" s="4" customFormat="1" ht="12.75" x14ac:dyDescent="0.2">
      <c r="A67" s="169"/>
      <c r="B67" s="179"/>
      <c r="C67" s="171"/>
      <c r="D67" s="172"/>
      <c r="E67" s="31"/>
      <c r="F67" s="174"/>
      <c r="G67" s="175"/>
      <c r="H67" s="181"/>
      <c r="J67" s="50"/>
    </row>
    <row r="68" spans="1:10" s="4" customFormat="1" ht="48" x14ac:dyDescent="0.2">
      <c r="A68" s="169">
        <f>A66+1</f>
        <v>7</v>
      </c>
      <c r="B68" s="179" t="s">
        <v>90</v>
      </c>
      <c r="C68" s="171" t="s">
        <v>15</v>
      </c>
      <c r="D68" s="172">
        <v>6</v>
      </c>
      <c r="E68" s="1"/>
      <c r="F68" s="3">
        <f>D68*E68</f>
        <v>0</v>
      </c>
      <c r="G68" s="175"/>
      <c r="H68" s="181"/>
      <c r="I68" s="3"/>
      <c r="J68" s="68"/>
    </row>
    <row r="69" spans="1:10" s="185" customFormat="1" ht="12" x14ac:dyDescent="0.2">
      <c r="A69" s="182"/>
      <c r="B69" s="69"/>
      <c r="C69" s="183"/>
      <c r="D69" s="184"/>
      <c r="E69" s="1"/>
      <c r="F69" s="3"/>
    </row>
    <row r="70" spans="1:10" s="185" customFormat="1" ht="247.5" customHeight="1" x14ac:dyDescent="0.2">
      <c r="A70" s="182">
        <f>A68+1</f>
        <v>8</v>
      </c>
      <c r="B70" s="177" t="s">
        <v>189</v>
      </c>
      <c r="C70" s="183" t="s">
        <v>15</v>
      </c>
      <c r="D70" s="184">
        <v>2</v>
      </c>
      <c r="E70" s="1"/>
      <c r="F70" s="3">
        <f>D70*E70</f>
        <v>0</v>
      </c>
    </row>
    <row r="71" spans="1:10" s="4" customFormat="1" ht="12.75" x14ac:dyDescent="0.2">
      <c r="A71" s="169"/>
      <c r="B71" s="177"/>
      <c r="C71" s="171"/>
      <c r="D71" s="172"/>
      <c r="E71" s="36"/>
      <c r="F71" s="174"/>
      <c r="G71" s="175"/>
      <c r="H71" s="176"/>
      <c r="J71" s="50"/>
    </row>
    <row r="72" spans="1:10" s="4" customFormat="1" ht="137.25" customHeight="1" x14ac:dyDescent="0.2">
      <c r="A72" s="169">
        <f>A66+1</f>
        <v>7</v>
      </c>
      <c r="B72" s="177" t="s">
        <v>188</v>
      </c>
      <c r="C72" s="171" t="s">
        <v>11</v>
      </c>
      <c r="D72" s="172">
        <v>1</v>
      </c>
      <c r="E72" s="36"/>
      <c r="F72" s="3">
        <f>D72*E72</f>
        <v>0</v>
      </c>
      <c r="G72" s="175"/>
      <c r="H72" s="178"/>
      <c r="I72" s="3"/>
      <c r="J72" s="68"/>
    </row>
    <row r="73" spans="1:10" s="4" customFormat="1" ht="12.75" x14ac:dyDescent="0.2">
      <c r="A73" s="169"/>
      <c r="B73" s="177"/>
      <c r="C73" s="171"/>
      <c r="D73" s="172"/>
      <c r="E73" s="36"/>
      <c r="F73" s="174"/>
      <c r="G73" s="175"/>
      <c r="H73" s="176"/>
      <c r="J73" s="50"/>
    </row>
    <row r="74" spans="1:10" s="4" customFormat="1" ht="36" x14ac:dyDescent="0.2">
      <c r="A74" s="169">
        <f>A68+1</f>
        <v>8</v>
      </c>
      <c r="B74" s="177" t="s">
        <v>190</v>
      </c>
      <c r="C74" s="171" t="s">
        <v>11</v>
      </c>
      <c r="D74" s="172">
        <v>1</v>
      </c>
      <c r="E74" s="36"/>
      <c r="F74" s="3">
        <f>D74*E74</f>
        <v>0</v>
      </c>
      <c r="G74" s="175"/>
      <c r="H74" s="178"/>
      <c r="I74" s="3"/>
      <c r="J74" s="68"/>
    </row>
    <row r="75" spans="1:10" s="29" customFormat="1" ht="12.75" x14ac:dyDescent="0.2">
      <c r="A75" s="169"/>
      <c r="B75" s="177"/>
      <c r="C75" s="171"/>
      <c r="D75" s="172"/>
      <c r="E75" s="36"/>
      <c r="F75" s="3"/>
      <c r="G75" s="175"/>
      <c r="H75" s="178"/>
      <c r="I75" s="3"/>
      <c r="J75" s="68"/>
    </row>
    <row r="76" spans="1:10" s="30" customFormat="1" ht="12.75" x14ac:dyDescent="0.25">
      <c r="A76" s="186" t="s">
        <v>4</v>
      </c>
      <c r="B76" s="177"/>
      <c r="C76" s="171"/>
      <c r="D76" s="172"/>
      <c r="E76" s="36"/>
      <c r="F76" s="174"/>
      <c r="G76" s="187"/>
      <c r="H76" s="188"/>
      <c r="I76" s="32"/>
      <c r="J76" s="50"/>
    </row>
    <row r="77" spans="1:10" s="4" customFormat="1" ht="12.75" x14ac:dyDescent="0.25">
      <c r="A77" s="189" t="str">
        <f>CONCATENATE("SKUPAJ:  ",B54)</f>
        <v>SKUPAJ:  I. PRIPRAVLJALNA in ZAKLJUČNA DELA</v>
      </c>
      <c r="B77" s="177"/>
      <c r="C77" s="171"/>
      <c r="D77" s="172"/>
      <c r="E77" s="36"/>
      <c r="F77" s="190">
        <f>SUM(F56:F74)</f>
        <v>0</v>
      </c>
      <c r="G77" s="175"/>
      <c r="H77" s="176"/>
      <c r="I77" s="190"/>
      <c r="J77" s="50"/>
    </row>
    <row r="78" spans="1:10" s="30" customFormat="1" ht="12.75" x14ac:dyDescent="0.25">
      <c r="A78" s="186" t="s">
        <v>4</v>
      </c>
      <c r="B78" s="177"/>
      <c r="C78" s="171"/>
      <c r="D78" s="172"/>
      <c r="E78" s="36"/>
      <c r="F78" s="174"/>
      <c r="G78" s="187"/>
      <c r="H78" s="188"/>
      <c r="I78" s="32"/>
      <c r="J78" s="50"/>
    </row>
    <row r="79" spans="1:10" s="30" customFormat="1" ht="12" customHeight="1" x14ac:dyDescent="0.25">
      <c r="A79" s="191" t="s">
        <v>10</v>
      </c>
      <c r="B79" s="192"/>
      <c r="C79" s="193"/>
      <c r="D79" s="193"/>
      <c r="E79" s="37"/>
      <c r="F79" s="193"/>
      <c r="G79" s="187"/>
      <c r="H79" s="188"/>
      <c r="I79" s="32"/>
      <c r="J79" s="50"/>
    </row>
    <row r="80" spans="1:10" s="4" customFormat="1" ht="12.75" x14ac:dyDescent="0.2">
      <c r="A80" s="169" t="s">
        <v>10</v>
      </c>
      <c r="B80" s="170" t="s">
        <v>19</v>
      </c>
      <c r="C80" s="171" t="s">
        <v>9</v>
      </c>
      <c r="D80" s="172" t="s">
        <v>10</v>
      </c>
      <c r="E80" s="36"/>
      <c r="F80" s="174"/>
      <c r="G80" s="175"/>
      <c r="H80" s="176"/>
      <c r="J80" s="50"/>
    </row>
    <row r="81" spans="1:10" s="185" customFormat="1" ht="12.75" x14ac:dyDescent="0.2">
      <c r="A81" s="194"/>
      <c r="B81" s="69"/>
      <c r="C81" s="183"/>
      <c r="D81" s="184"/>
      <c r="E81" s="1"/>
      <c r="F81" s="3"/>
      <c r="H81" s="178"/>
      <c r="I81" s="3"/>
      <c r="J81" s="195"/>
    </row>
    <row r="82" spans="1:10" s="185" customFormat="1" ht="48" x14ac:dyDescent="0.2">
      <c r="A82" s="196">
        <v>1</v>
      </c>
      <c r="B82" s="69" t="s">
        <v>50</v>
      </c>
      <c r="C82" s="183" t="s">
        <v>11</v>
      </c>
      <c r="D82" s="184">
        <v>1</v>
      </c>
      <c r="E82" s="1"/>
      <c r="F82" s="3">
        <f>D82*E82</f>
        <v>0</v>
      </c>
      <c r="H82" s="178"/>
      <c r="I82" s="3"/>
      <c r="J82" s="195"/>
    </row>
    <row r="83" spans="1:10" s="185" customFormat="1" ht="12.75" x14ac:dyDescent="0.2">
      <c r="A83" s="194"/>
      <c r="B83" s="69"/>
      <c r="C83" s="183"/>
      <c r="D83" s="184"/>
      <c r="E83" s="1"/>
      <c r="F83" s="3"/>
      <c r="H83" s="195"/>
      <c r="I83" s="3"/>
      <c r="J83" s="195"/>
    </row>
    <row r="84" spans="1:10" s="185" customFormat="1" ht="72" x14ac:dyDescent="0.2">
      <c r="A84" s="196">
        <f>A82+1</f>
        <v>2</v>
      </c>
      <c r="B84" s="69" t="s">
        <v>51</v>
      </c>
      <c r="C84" s="183" t="s">
        <v>11</v>
      </c>
      <c r="D84" s="184">
        <v>1</v>
      </c>
      <c r="E84" s="1"/>
      <c r="F84" s="3">
        <f>D84*E84</f>
        <v>0</v>
      </c>
      <c r="H84" s="178"/>
      <c r="I84" s="3"/>
      <c r="J84" s="195"/>
    </row>
    <row r="85" spans="1:10" s="30" customFormat="1" ht="12" customHeight="1" x14ac:dyDescent="0.25">
      <c r="A85" s="191" t="s">
        <v>10</v>
      </c>
      <c r="B85" s="192"/>
      <c r="C85" s="193"/>
      <c r="D85" s="193"/>
      <c r="E85" s="37"/>
      <c r="F85" s="193"/>
      <c r="G85" s="187"/>
      <c r="H85" s="188"/>
      <c r="I85" s="32"/>
      <c r="J85" s="50"/>
    </row>
    <row r="86" spans="1:10" s="30" customFormat="1" ht="12.75" x14ac:dyDescent="0.25">
      <c r="A86" s="186" t="s">
        <v>4</v>
      </c>
      <c r="B86" s="177"/>
      <c r="C86" s="171"/>
      <c r="D86" s="172"/>
      <c r="E86" s="36"/>
      <c r="F86" s="174"/>
      <c r="G86" s="187"/>
      <c r="H86" s="188"/>
      <c r="I86" s="32"/>
      <c r="J86" s="50"/>
    </row>
    <row r="87" spans="1:10" s="4" customFormat="1" ht="12.75" x14ac:dyDescent="0.25">
      <c r="A87" s="189" t="str">
        <f>CONCATENATE("SKUPAJ:  ",B80)</f>
        <v>SKUPAJ:  II. GEODETSKA DELA</v>
      </c>
      <c r="B87" s="177"/>
      <c r="C87" s="171"/>
      <c r="D87" s="172"/>
      <c r="E87" s="36"/>
      <c r="F87" s="190">
        <f>SUM(F80:F85)</f>
        <v>0</v>
      </c>
      <c r="G87" s="175"/>
      <c r="H87" s="176"/>
      <c r="I87" s="190"/>
      <c r="J87" s="50"/>
    </row>
    <row r="88" spans="1:10" s="32" customFormat="1" ht="12.75" x14ac:dyDescent="0.25">
      <c r="A88" s="197" t="s">
        <v>4</v>
      </c>
      <c r="B88" s="177"/>
      <c r="C88" s="171"/>
      <c r="D88" s="172"/>
      <c r="E88" s="36"/>
      <c r="F88" s="174"/>
      <c r="G88" s="187"/>
      <c r="H88" s="188"/>
      <c r="J88" s="50"/>
    </row>
    <row r="89" spans="1:10" s="30" customFormat="1" ht="12.75" x14ac:dyDescent="0.25">
      <c r="A89" s="186"/>
      <c r="B89" s="177"/>
      <c r="C89" s="171"/>
      <c r="D89" s="172"/>
      <c r="E89" s="36"/>
      <c r="F89" s="174"/>
      <c r="G89" s="187"/>
      <c r="H89" s="188"/>
      <c r="I89" s="32"/>
      <c r="J89" s="50"/>
    </row>
    <row r="90" spans="1:10" s="4" customFormat="1" ht="12.75" x14ac:dyDescent="0.2">
      <c r="A90" s="169" t="s">
        <v>10</v>
      </c>
      <c r="B90" s="170" t="s">
        <v>32</v>
      </c>
      <c r="C90" s="171" t="s">
        <v>9</v>
      </c>
      <c r="D90" s="172" t="s">
        <v>10</v>
      </c>
      <c r="E90" s="36"/>
      <c r="F90" s="174"/>
      <c r="G90" s="175"/>
      <c r="H90" s="176"/>
      <c r="J90" s="50"/>
    </row>
    <row r="91" spans="1:10" s="4" customFormat="1" ht="12.75" x14ac:dyDescent="0.2">
      <c r="A91" s="169"/>
      <c r="B91" s="170"/>
      <c r="C91" s="171"/>
      <c r="D91" s="172"/>
      <c r="E91" s="36"/>
      <c r="F91" s="174"/>
      <c r="G91" s="175"/>
      <c r="H91" s="176"/>
      <c r="J91" s="50"/>
    </row>
    <row r="92" spans="1:10" s="4" customFormat="1" ht="38.25" x14ac:dyDescent="0.2">
      <c r="A92" s="169"/>
      <c r="B92" s="198" t="s">
        <v>44</v>
      </c>
      <c r="C92" s="171"/>
      <c r="D92" s="172"/>
      <c r="E92" s="36"/>
      <c r="F92" s="174"/>
      <c r="G92" s="175"/>
      <c r="H92" s="176"/>
      <c r="J92" s="50"/>
    </row>
    <row r="93" spans="1:10" s="4" customFormat="1" ht="102" x14ac:dyDescent="0.2">
      <c r="A93" s="169"/>
      <c r="B93" s="199" t="s">
        <v>45</v>
      </c>
      <c r="C93" s="171"/>
      <c r="D93" s="172"/>
      <c r="E93" s="36"/>
      <c r="F93" s="174"/>
      <c r="G93" s="175"/>
      <c r="H93" s="176"/>
      <c r="J93" s="50"/>
    </row>
    <row r="94" spans="1:10" s="4" customFormat="1" ht="51" x14ac:dyDescent="0.2">
      <c r="A94" s="169"/>
      <c r="B94" s="200" t="s">
        <v>31</v>
      </c>
      <c r="C94" s="171"/>
      <c r="D94" s="172"/>
      <c r="E94" s="36"/>
      <c r="F94" s="174"/>
      <c r="G94" s="175"/>
      <c r="H94" s="176"/>
      <c r="J94" s="50"/>
    </row>
    <row r="95" spans="1:10" s="30" customFormat="1" ht="12" customHeight="1" x14ac:dyDescent="0.25">
      <c r="A95" s="191" t="s">
        <v>10</v>
      </c>
      <c r="B95" s="192"/>
      <c r="C95" s="193"/>
      <c r="D95" s="193"/>
      <c r="E95" s="37"/>
      <c r="F95" s="193"/>
      <c r="G95" s="187"/>
      <c r="H95" s="188"/>
      <c r="I95" s="32"/>
      <c r="J95" s="50"/>
    </row>
    <row r="96" spans="1:10" s="29" customFormat="1" ht="48" x14ac:dyDescent="0.2">
      <c r="A96" s="169">
        <v>1</v>
      </c>
      <c r="B96" s="177" t="s">
        <v>42</v>
      </c>
      <c r="C96" s="171" t="s">
        <v>12</v>
      </c>
      <c r="D96" s="172">
        <v>10</v>
      </c>
      <c r="E96" s="36"/>
      <c r="F96" s="3">
        <f>D96*E96</f>
        <v>0</v>
      </c>
      <c r="G96" s="175"/>
      <c r="H96" s="178"/>
      <c r="I96" s="3"/>
      <c r="J96" s="50"/>
    </row>
    <row r="97" spans="1:10" s="30" customFormat="1" ht="12" customHeight="1" x14ac:dyDescent="0.25">
      <c r="A97" s="191"/>
      <c r="B97" s="192"/>
      <c r="C97" s="193"/>
      <c r="D97" s="193"/>
      <c r="E97" s="37"/>
      <c r="F97" s="193"/>
      <c r="G97" s="187"/>
      <c r="H97" s="188"/>
      <c r="I97" s="32"/>
      <c r="J97" s="50"/>
    </row>
    <row r="98" spans="1:10" s="185" customFormat="1" ht="120.75" customHeight="1" x14ac:dyDescent="0.2">
      <c r="A98" s="196">
        <f>A96+1</f>
        <v>2</v>
      </c>
      <c r="B98" s="69" t="s">
        <v>54</v>
      </c>
      <c r="C98" s="183" t="s">
        <v>12</v>
      </c>
      <c r="D98" s="184">
        <v>220</v>
      </c>
      <c r="E98" s="1"/>
      <c r="F98" s="3">
        <f>D98*E98</f>
        <v>0</v>
      </c>
      <c r="H98" s="178"/>
      <c r="I98" s="3"/>
      <c r="J98" s="195"/>
    </row>
    <row r="99" spans="1:10" s="30" customFormat="1" ht="12" customHeight="1" x14ac:dyDescent="0.25">
      <c r="A99" s="191"/>
      <c r="B99" s="192"/>
      <c r="C99" s="193"/>
      <c r="D99" s="193"/>
      <c r="E99" s="37"/>
      <c r="F99" s="193"/>
      <c r="G99" s="187"/>
      <c r="H99" s="188"/>
      <c r="I99" s="32"/>
      <c r="J99" s="50"/>
    </row>
    <row r="100" spans="1:10" s="185" customFormat="1" ht="72" x14ac:dyDescent="0.2">
      <c r="A100" s="196">
        <f>A98+1</f>
        <v>3</v>
      </c>
      <c r="B100" s="69" t="s">
        <v>55</v>
      </c>
      <c r="C100" s="183" t="s">
        <v>12</v>
      </c>
      <c r="D100" s="184">
        <v>1162</v>
      </c>
      <c r="E100" s="1"/>
      <c r="F100" s="3">
        <f>D100*E100</f>
        <v>0</v>
      </c>
      <c r="H100" s="178"/>
      <c r="I100" s="3"/>
      <c r="J100" s="195"/>
    </row>
    <row r="101" spans="1:10" s="185" customFormat="1" ht="12.75" x14ac:dyDescent="0.2">
      <c r="A101" s="194"/>
      <c r="B101" s="69"/>
      <c r="C101" s="183"/>
      <c r="D101" s="184"/>
      <c r="E101" s="1"/>
      <c r="F101" s="3"/>
      <c r="H101" s="178"/>
      <c r="I101" s="3"/>
      <c r="J101" s="195"/>
    </row>
    <row r="102" spans="1:10" s="4" customFormat="1" ht="36" x14ac:dyDescent="0.2">
      <c r="A102" s="169">
        <f>A98+1</f>
        <v>3</v>
      </c>
      <c r="B102" s="177" t="s">
        <v>23</v>
      </c>
      <c r="C102" s="171" t="s">
        <v>12</v>
      </c>
      <c r="D102" s="172">
        <v>52</v>
      </c>
      <c r="E102" s="36"/>
      <c r="F102" s="3">
        <f>D102*E102</f>
        <v>0</v>
      </c>
      <c r="G102" s="175"/>
      <c r="H102" s="178"/>
      <c r="I102" s="3"/>
      <c r="J102" s="51"/>
    </row>
    <row r="103" spans="1:10" s="9" customFormat="1" ht="12.75" x14ac:dyDescent="0.2">
      <c r="A103" s="44"/>
      <c r="B103" s="69"/>
      <c r="C103" s="183"/>
      <c r="D103" s="184"/>
      <c r="E103" s="1"/>
      <c r="F103" s="3"/>
      <c r="G103" s="185"/>
      <c r="H103" s="178"/>
      <c r="I103" s="3"/>
      <c r="J103" s="195"/>
    </row>
    <row r="104" spans="1:10" s="29" customFormat="1" ht="52.5" customHeight="1" x14ac:dyDescent="0.2">
      <c r="A104" s="169">
        <f>+A102+1</f>
        <v>4</v>
      </c>
      <c r="B104" s="177" t="s">
        <v>22</v>
      </c>
      <c r="C104" s="171" t="s">
        <v>13</v>
      </c>
      <c r="D104" s="172">
        <v>1550</v>
      </c>
      <c r="E104" s="36"/>
      <c r="F104" s="3">
        <f>D104*E104</f>
        <v>0</v>
      </c>
      <c r="G104" s="175"/>
      <c r="H104" s="178"/>
      <c r="I104" s="3"/>
      <c r="J104" s="50"/>
    </row>
    <row r="105" spans="1:10" s="9" customFormat="1" ht="12.75" x14ac:dyDescent="0.2">
      <c r="A105" s="44"/>
      <c r="B105" s="69"/>
      <c r="C105" s="183"/>
      <c r="D105" s="184"/>
      <c r="E105" s="1"/>
      <c r="F105" s="3"/>
      <c r="G105" s="185"/>
      <c r="H105" s="178"/>
      <c r="I105" s="3"/>
      <c r="J105" s="195"/>
    </row>
    <row r="106" spans="1:10" s="41" customFormat="1" ht="72" x14ac:dyDescent="0.25">
      <c r="A106" s="201">
        <f>A104+1</f>
        <v>5</v>
      </c>
      <c r="B106" s="179" t="s">
        <v>37</v>
      </c>
      <c r="C106" s="202" t="s">
        <v>13</v>
      </c>
      <c r="D106" s="203">
        <v>1550</v>
      </c>
      <c r="E106" s="38"/>
      <c r="F106" s="3">
        <f>D106*E106</f>
        <v>0</v>
      </c>
      <c r="G106" s="274"/>
      <c r="H106" s="178"/>
      <c r="I106" s="3"/>
      <c r="J106" s="275"/>
    </row>
    <row r="107" spans="1:10" s="30" customFormat="1" ht="12" customHeight="1" x14ac:dyDescent="0.25">
      <c r="A107" s="191"/>
      <c r="B107" s="192"/>
      <c r="C107" s="193"/>
      <c r="D107" s="193"/>
      <c r="E107" s="37"/>
      <c r="F107" s="193"/>
      <c r="G107" s="187"/>
      <c r="H107" s="188"/>
      <c r="I107" s="32"/>
      <c r="J107" s="50"/>
    </row>
    <row r="108" spans="1:10" s="29" customFormat="1" ht="132" x14ac:dyDescent="0.2">
      <c r="A108" s="169">
        <f>A106+1</f>
        <v>6</v>
      </c>
      <c r="B108" s="69" t="s">
        <v>98</v>
      </c>
      <c r="C108" s="171" t="s">
        <v>12</v>
      </c>
      <c r="D108" s="172">
        <v>220</v>
      </c>
      <c r="E108" s="36"/>
      <c r="F108" s="3">
        <f>D108*E108</f>
        <v>0</v>
      </c>
      <c r="G108" s="175"/>
      <c r="H108" s="178"/>
      <c r="I108" s="3"/>
      <c r="J108" s="68"/>
    </row>
    <row r="109" spans="1:10" s="30" customFormat="1" ht="12" customHeight="1" x14ac:dyDescent="0.25">
      <c r="A109" s="191"/>
      <c r="B109" s="192"/>
      <c r="C109" s="193"/>
      <c r="D109" s="193"/>
      <c r="E109" s="37"/>
      <c r="F109" s="193"/>
      <c r="G109" s="187"/>
      <c r="H109" s="188"/>
      <c r="I109" s="32"/>
      <c r="J109" s="50"/>
    </row>
    <row r="110" spans="1:10" s="29" customFormat="1" ht="107.25" customHeight="1" x14ac:dyDescent="0.2">
      <c r="A110" s="169">
        <f>A108+1</f>
        <v>7</v>
      </c>
      <c r="B110" s="69" t="s">
        <v>72</v>
      </c>
      <c r="C110" s="171" t="s">
        <v>12</v>
      </c>
      <c r="D110" s="172">
        <v>590</v>
      </c>
      <c r="E110" s="36"/>
      <c r="F110" s="3">
        <f>D110*E110</f>
        <v>0</v>
      </c>
      <c r="G110" s="175"/>
      <c r="H110" s="178"/>
      <c r="I110" s="3"/>
      <c r="J110" s="68"/>
    </row>
    <row r="111" spans="1:10" s="4" customFormat="1" ht="12.75" x14ac:dyDescent="0.2">
      <c r="A111" s="169"/>
      <c r="B111" s="69"/>
      <c r="C111" s="171"/>
      <c r="D111" s="172"/>
      <c r="E111" s="36"/>
      <c r="F111" s="174"/>
      <c r="G111" s="175"/>
      <c r="H111" s="176"/>
      <c r="J111" s="50"/>
    </row>
    <row r="112" spans="1:10" s="185" customFormat="1" ht="69.95" customHeight="1" x14ac:dyDescent="0.2">
      <c r="A112" s="196">
        <f>A108+1</f>
        <v>7</v>
      </c>
      <c r="B112" s="69" t="s">
        <v>49</v>
      </c>
      <c r="C112" s="183" t="s">
        <v>12</v>
      </c>
      <c r="D112" s="184">
        <v>180</v>
      </c>
      <c r="E112" s="1"/>
      <c r="F112" s="3">
        <f>D112*E112</f>
        <v>0</v>
      </c>
      <c r="H112" s="206"/>
      <c r="I112" s="3"/>
      <c r="J112" s="195"/>
    </row>
    <row r="113" spans="1:10" s="30" customFormat="1" ht="12" customHeight="1" x14ac:dyDescent="0.25">
      <c r="A113" s="191"/>
      <c r="B113" s="192"/>
      <c r="C113" s="193"/>
      <c r="D113" s="193"/>
      <c r="E113" s="37"/>
      <c r="F113" s="193"/>
      <c r="G113" s="187"/>
      <c r="H113" s="188"/>
      <c r="I113" s="32"/>
      <c r="J113" s="50"/>
    </row>
    <row r="114" spans="1:10" s="29" customFormat="1" ht="95.25" customHeight="1" x14ac:dyDescent="0.2">
      <c r="A114" s="169">
        <f>A112+1</f>
        <v>8</v>
      </c>
      <c r="B114" s="69" t="s">
        <v>30</v>
      </c>
      <c r="C114" s="171" t="s">
        <v>12</v>
      </c>
      <c r="D114" s="172">
        <v>992</v>
      </c>
      <c r="E114" s="36"/>
      <c r="F114" s="3">
        <f>D114*E114</f>
        <v>0</v>
      </c>
      <c r="G114" s="175"/>
      <c r="H114" s="178"/>
      <c r="I114" s="3"/>
      <c r="J114" s="68"/>
    </row>
    <row r="115" spans="1:10" s="30" customFormat="1" ht="12" customHeight="1" x14ac:dyDescent="0.25">
      <c r="A115" s="191" t="s">
        <v>10</v>
      </c>
      <c r="B115" s="192"/>
      <c r="C115" s="193"/>
      <c r="D115" s="193"/>
      <c r="E115" s="37"/>
      <c r="F115" s="193"/>
      <c r="G115" s="187"/>
      <c r="H115" s="188"/>
      <c r="I115" s="32"/>
      <c r="J115" s="50"/>
    </row>
    <row r="116" spans="1:10" s="30" customFormat="1" ht="12.75" x14ac:dyDescent="0.25">
      <c r="A116" s="186" t="s">
        <v>4</v>
      </c>
      <c r="B116" s="177"/>
      <c r="C116" s="171"/>
      <c r="D116" s="172"/>
      <c r="E116" s="36"/>
      <c r="F116" s="174"/>
      <c r="G116" s="187"/>
      <c r="H116" s="188"/>
      <c r="I116" s="32"/>
      <c r="J116" s="50"/>
    </row>
    <row r="117" spans="1:10" s="4" customFormat="1" ht="12.75" x14ac:dyDescent="0.25">
      <c r="A117" s="189" t="str">
        <f>CONCATENATE("SKUPAJ:  ",B90)</f>
        <v>SKUPAJ:  III. ZEMELJSKA DELA</v>
      </c>
      <c r="B117" s="177"/>
      <c r="C117" s="171"/>
      <c r="D117" s="172"/>
      <c r="E117" s="36"/>
      <c r="F117" s="190">
        <f>SUM(F90:F116)</f>
        <v>0</v>
      </c>
      <c r="G117" s="175"/>
      <c r="H117" s="176"/>
      <c r="I117" s="190"/>
      <c r="J117" s="50"/>
    </row>
    <row r="118" spans="1:10" s="30" customFormat="1" ht="12.75" x14ac:dyDescent="0.25">
      <c r="A118" s="186" t="s">
        <v>4</v>
      </c>
      <c r="B118" s="177"/>
      <c r="C118" s="171"/>
      <c r="D118" s="172"/>
      <c r="E118" s="36"/>
      <c r="F118" s="174"/>
      <c r="G118" s="187"/>
      <c r="H118" s="188"/>
      <c r="I118" s="32"/>
      <c r="J118" s="50"/>
    </row>
    <row r="119" spans="1:10" s="32" customFormat="1" ht="12.75" x14ac:dyDescent="0.25">
      <c r="A119" s="197"/>
      <c r="B119" s="177"/>
      <c r="C119" s="171"/>
      <c r="D119" s="172"/>
      <c r="E119" s="36"/>
      <c r="F119" s="174"/>
      <c r="G119" s="187"/>
      <c r="H119" s="188"/>
      <c r="J119" s="50"/>
    </row>
    <row r="120" spans="1:10" s="29" customFormat="1" ht="12.75" x14ac:dyDescent="0.2">
      <c r="A120" s="169" t="s">
        <v>10</v>
      </c>
      <c r="B120" s="170" t="s">
        <v>33</v>
      </c>
      <c r="C120" s="171" t="s">
        <v>9</v>
      </c>
      <c r="D120" s="172" t="s">
        <v>10</v>
      </c>
      <c r="E120" s="36"/>
      <c r="F120" s="174"/>
      <c r="G120" s="175"/>
      <c r="H120" s="176"/>
      <c r="I120" s="4"/>
      <c r="J120" s="50"/>
    </row>
    <row r="121" spans="1:10" s="30" customFormat="1" ht="12" customHeight="1" x14ac:dyDescent="0.25">
      <c r="A121" s="191" t="s">
        <v>10</v>
      </c>
      <c r="B121" s="192"/>
      <c r="C121" s="193"/>
      <c r="D121" s="193"/>
      <c r="E121" s="37"/>
      <c r="F121" s="193"/>
      <c r="G121" s="187"/>
      <c r="H121" s="188"/>
      <c r="I121" s="32"/>
      <c r="J121" s="50"/>
    </row>
    <row r="122" spans="1:10" s="29" customFormat="1" ht="63" customHeight="1" x14ac:dyDescent="0.2">
      <c r="A122" s="169">
        <v>1</v>
      </c>
      <c r="B122" s="177" t="s">
        <v>38</v>
      </c>
      <c r="C122" s="171"/>
      <c r="D122" s="172"/>
      <c r="E122" s="36"/>
      <c r="F122" s="174"/>
      <c r="G122" s="175"/>
      <c r="H122" s="176"/>
      <c r="I122" s="4"/>
      <c r="J122" s="50"/>
    </row>
    <row r="123" spans="1:10" s="32" customFormat="1" ht="24" x14ac:dyDescent="0.25">
      <c r="A123" s="169" t="s">
        <v>16</v>
      </c>
      <c r="B123" s="207" t="s">
        <v>56</v>
      </c>
      <c r="C123" s="171" t="s">
        <v>12</v>
      </c>
      <c r="D123" s="172">
        <v>300</v>
      </c>
      <c r="E123" s="36"/>
      <c r="F123" s="3">
        <f>D123*E123</f>
        <v>0</v>
      </c>
      <c r="G123" s="187"/>
      <c r="H123" s="178"/>
      <c r="I123" s="3"/>
      <c r="J123" s="51"/>
    </row>
    <row r="124" spans="1:10" s="32" customFormat="1" ht="36" x14ac:dyDescent="0.25">
      <c r="A124" s="169" t="s">
        <v>17</v>
      </c>
      <c r="B124" s="207" t="s">
        <v>91</v>
      </c>
      <c r="C124" s="171" t="s">
        <v>12</v>
      </c>
      <c r="D124" s="172">
        <v>90</v>
      </c>
      <c r="E124" s="36"/>
      <c r="F124" s="3">
        <f>D124*E124</f>
        <v>0</v>
      </c>
      <c r="G124" s="187"/>
      <c r="H124" s="178"/>
      <c r="I124" s="3"/>
      <c r="J124" s="51"/>
    </row>
    <row r="125" spans="1:10" s="30" customFormat="1" ht="12" customHeight="1" x14ac:dyDescent="0.25">
      <c r="A125" s="191"/>
      <c r="B125" s="192"/>
      <c r="C125" s="193"/>
      <c r="D125" s="193"/>
      <c r="E125" s="37"/>
      <c r="F125" s="193"/>
      <c r="G125" s="187"/>
      <c r="H125" s="188"/>
      <c r="I125" s="32"/>
      <c r="J125" s="50"/>
    </row>
    <row r="126" spans="1:10" s="29" customFormat="1" ht="72" x14ac:dyDescent="0.2">
      <c r="A126" s="169">
        <f>A122+1</f>
        <v>2</v>
      </c>
      <c r="B126" s="69" t="s">
        <v>77</v>
      </c>
      <c r="C126" s="171" t="s">
        <v>12</v>
      </c>
      <c r="D126" s="172">
        <v>15</v>
      </c>
      <c r="E126" s="36"/>
      <c r="F126" s="3">
        <f>D126*E126</f>
        <v>0</v>
      </c>
      <c r="G126" s="175"/>
      <c r="H126" s="178"/>
      <c r="I126" s="3"/>
      <c r="J126" s="68"/>
    </row>
    <row r="127" spans="1:10" s="30" customFormat="1" ht="12" customHeight="1" x14ac:dyDescent="0.25">
      <c r="A127" s="191" t="s">
        <v>10</v>
      </c>
      <c r="B127" s="192"/>
      <c r="C127" s="193"/>
      <c r="D127" s="193"/>
      <c r="E127" s="37"/>
      <c r="F127" s="193"/>
      <c r="G127" s="187"/>
      <c r="H127" s="188"/>
      <c r="I127" s="32"/>
      <c r="J127" s="50"/>
    </row>
    <row r="128" spans="1:10" s="30" customFormat="1" ht="12.75" x14ac:dyDescent="0.25">
      <c r="A128" s="186" t="s">
        <v>4</v>
      </c>
      <c r="B128" s="177"/>
      <c r="C128" s="171"/>
      <c r="D128" s="172"/>
      <c r="E128" s="36"/>
      <c r="F128" s="174"/>
      <c r="G128" s="187"/>
      <c r="H128" s="188"/>
      <c r="I128" s="32"/>
      <c r="J128" s="50"/>
    </row>
    <row r="129" spans="1:10" s="4" customFormat="1" ht="12.75" x14ac:dyDescent="0.25">
      <c r="A129" s="189" t="str">
        <f>CONCATENATE("SKUPAJ:  ",B120)</f>
        <v>SKUPAJ:  IV. ZGORNJI USTROJ</v>
      </c>
      <c r="B129" s="177"/>
      <c r="C129" s="171"/>
      <c r="D129" s="172"/>
      <c r="E129" s="36"/>
      <c r="F129" s="190">
        <f>SUM(F120:F128)</f>
        <v>0</v>
      </c>
      <c r="G129" s="175"/>
      <c r="H129" s="176"/>
      <c r="I129" s="190"/>
      <c r="J129" s="50"/>
    </row>
    <row r="130" spans="1:10" s="30" customFormat="1" ht="12.75" x14ac:dyDescent="0.25">
      <c r="A130" s="186" t="s">
        <v>4</v>
      </c>
      <c r="B130" s="177"/>
      <c r="C130" s="171"/>
      <c r="D130" s="172"/>
      <c r="E130" s="36"/>
      <c r="F130" s="174"/>
      <c r="G130" s="187"/>
      <c r="H130" s="188"/>
      <c r="I130" s="32"/>
      <c r="J130" s="50"/>
    </row>
    <row r="131" spans="1:10" s="30" customFormat="1" ht="12.75" x14ac:dyDescent="0.25">
      <c r="A131" s="186"/>
      <c r="B131" s="177"/>
      <c r="C131" s="171"/>
      <c r="D131" s="172"/>
      <c r="E131" s="36"/>
      <c r="F131" s="174"/>
      <c r="G131" s="187"/>
      <c r="H131" s="188"/>
      <c r="I131" s="32"/>
      <c r="J131" s="50"/>
    </row>
    <row r="132" spans="1:10" s="4" customFormat="1" ht="12.75" x14ac:dyDescent="0.2">
      <c r="A132" s="169" t="s">
        <v>10</v>
      </c>
      <c r="B132" s="170" t="s">
        <v>34</v>
      </c>
      <c r="C132" s="171" t="s">
        <v>9</v>
      </c>
      <c r="D132" s="172" t="s">
        <v>10</v>
      </c>
      <c r="E132" s="36"/>
      <c r="F132" s="174"/>
      <c r="G132" s="175"/>
      <c r="H132" s="176"/>
      <c r="J132" s="50"/>
    </row>
    <row r="133" spans="1:10" s="30" customFormat="1" ht="12.75" customHeight="1" x14ac:dyDescent="0.25">
      <c r="A133" s="191" t="s">
        <v>10</v>
      </c>
      <c r="B133" s="192"/>
      <c r="C133" s="193"/>
      <c r="D133" s="193"/>
      <c r="E133" s="37"/>
      <c r="F133" s="193"/>
      <c r="G133" s="187"/>
      <c r="H133" s="188"/>
      <c r="I133" s="32"/>
      <c r="J133" s="50"/>
    </row>
    <row r="134" spans="1:10" s="29" customFormat="1" ht="39.950000000000003" customHeight="1" x14ac:dyDescent="0.2">
      <c r="A134" s="169">
        <v>1</v>
      </c>
      <c r="B134" s="177" t="s">
        <v>24</v>
      </c>
      <c r="C134" s="171" t="s">
        <v>13</v>
      </c>
      <c r="D134" s="172">
        <v>1550</v>
      </c>
      <c r="E134" s="36"/>
      <c r="F134" s="3">
        <f>D134*E134</f>
        <v>0</v>
      </c>
      <c r="G134" s="175"/>
      <c r="H134" s="178"/>
      <c r="I134" s="3"/>
      <c r="J134" s="50"/>
    </row>
    <row r="135" spans="1:10" s="30" customFormat="1" ht="12" customHeight="1" x14ac:dyDescent="0.25">
      <c r="A135" s="191"/>
      <c r="B135" s="192"/>
      <c r="C135" s="193"/>
      <c r="D135" s="193"/>
      <c r="E135" s="37"/>
      <c r="F135" s="193"/>
      <c r="G135" s="187"/>
      <c r="H135" s="188"/>
      <c r="I135" s="32"/>
      <c r="J135" s="50"/>
    </row>
    <row r="136" spans="1:10" s="29" customFormat="1" ht="36" x14ac:dyDescent="0.2">
      <c r="A136" s="169">
        <f>+A134+1</f>
        <v>2</v>
      </c>
      <c r="B136" s="177" t="s">
        <v>92</v>
      </c>
      <c r="C136" s="171" t="s">
        <v>9</v>
      </c>
      <c r="D136" s="172" t="s">
        <v>10</v>
      </c>
      <c r="E136" s="36"/>
      <c r="F136" s="174"/>
      <c r="G136" s="175"/>
      <c r="H136" s="178"/>
      <c r="I136" s="3"/>
      <c r="J136" s="50"/>
    </row>
    <row r="137" spans="1:10" s="29" customFormat="1" ht="24.75" customHeight="1" x14ac:dyDescent="0.2">
      <c r="A137" s="169" t="s">
        <v>16</v>
      </c>
      <c r="B137" s="208" t="s">
        <v>93</v>
      </c>
      <c r="C137" s="171" t="s">
        <v>13</v>
      </c>
      <c r="D137" s="172">
        <v>1200</v>
      </c>
      <c r="E137" s="36"/>
      <c r="F137" s="3">
        <f>D137*E137</f>
        <v>0</v>
      </c>
      <c r="G137" s="175"/>
      <c r="H137" s="178"/>
      <c r="I137" s="3"/>
      <c r="J137" s="50"/>
    </row>
    <row r="138" spans="1:10" s="30" customFormat="1" ht="12" customHeight="1" x14ac:dyDescent="0.25">
      <c r="A138" s="191" t="s">
        <v>10</v>
      </c>
      <c r="B138" s="192"/>
      <c r="C138" s="193"/>
      <c r="D138" s="193"/>
      <c r="E138" s="37"/>
      <c r="F138" s="193"/>
      <c r="G138" s="187"/>
      <c r="H138" s="188"/>
      <c r="I138" s="32"/>
      <c r="J138" s="50"/>
    </row>
    <row r="139" spans="1:10" s="29" customFormat="1" ht="36" x14ac:dyDescent="0.2">
      <c r="A139" s="169">
        <f>+A136+1</f>
        <v>3</v>
      </c>
      <c r="B139" s="177" t="s">
        <v>62</v>
      </c>
      <c r="C139" s="171" t="s">
        <v>9</v>
      </c>
      <c r="D139" s="172" t="s">
        <v>10</v>
      </c>
      <c r="E139" s="36"/>
      <c r="F139" s="174"/>
      <c r="G139" s="175"/>
      <c r="H139" s="176"/>
      <c r="I139" s="4"/>
      <c r="J139" s="50"/>
    </row>
    <row r="140" spans="1:10" s="29" customFormat="1" ht="12.75" x14ac:dyDescent="0.2">
      <c r="A140" s="169" t="s">
        <v>16</v>
      </c>
      <c r="B140" s="208" t="s">
        <v>52</v>
      </c>
      <c r="C140" s="171" t="s">
        <v>13</v>
      </c>
      <c r="D140" s="172">
        <v>1200</v>
      </c>
      <c r="E140" s="36"/>
      <c r="F140" s="3">
        <f>D140*E140</f>
        <v>0</v>
      </c>
      <c r="G140" s="175"/>
      <c r="H140" s="178"/>
      <c r="I140" s="3"/>
      <c r="J140" s="50"/>
    </row>
    <row r="141" spans="1:10" s="9" customFormat="1" ht="12" x14ac:dyDescent="0.2">
      <c r="A141" s="261"/>
      <c r="B141" s="262"/>
      <c r="C141" s="183"/>
      <c r="D141" s="184"/>
      <c r="E141" s="1"/>
      <c r="F141" s="3"/>
      <c r="G141" s="185"/>
      <c r="H141" s="185"/>
      <c r="I141" s="185"/>
      <c r="J141" s="185"/>
    </row>
    <row r="142" spans="1:10" s="9" customFormat="1" ht="36" x14ac:dyDescent="0.2">
      <c r="A142" s="261">
        <f>A139+1</f>
        <v>4</v>
      </c>
      <c r="B142" s="263" t="s">
        <v>73</v>
      </c>
      <c r="C142" s="183"/>
      <c r="D142" s="184"/>
      <c r="E142" s="1"/>
      <c r="F142" s="3"/>
      <c r="G142" s="185"/>
      <c r="H142" s="185"/>
      <c r="I142" s="185"/>
      <c r="J142" s="185"/>
    </row>
    <row r="143" spans="1:10" s="29" customFormat="1" ht="13.5" customHeight="1" x14ac:dyDescent="0.2">
      <c r="A143" s="169" t="s">
        <v>16</v>
      </c>
      <c r="B143" s="208" t="s">
        <v>74</v>
      </c>
      <c r="C143" s="171" t="s">
        <v>13</v>
      </c>
      <c r="D143" s="172">
        <v>350</v>
      </c>
      <c r="E143" s="36"/>
      <c r="F143" s="3">
        <f>D143*E143</f>
        <v>0</v>
      </c>
      <c r="G143" s="175"/>
      <c r="H143" s="206"/>
      <c r="I143" s="3"/>
      <c r="J143" s="50"/>
    </row>
    <row r="144" spans="1:10" s="9" customFormat="1" ht="12" x14ac:dyDescent="0.2">
      <c r="A144" s="261"/>
      <c r="B144" s="262"/>
      <c r="C144" s="183"/>
      <c r="D144" s="184"/>
      <c r="E144" s="1"/>
      <c r="F144" s="3"/>
      <c r="G144" s="185"/>
      <c r="H144" s="185"/>
      <c r="I144" s="185"/>
      <c r="J144" s="185"/>
    </row>
    <row r="145" spans="1:10" s="9" customFormat="1" ht="60" x14ac:dyDescent="0.2">
      <c r="A145" s="261">
        <f>A139+1</f>
        <v>4</v>
      </c>
      <c r="B145" s="263" t="s">
        <v>57</v>
      </c>
      <c r="C145" s="171" t="s">
        <v>13</v>
      </c>
      <c r="D145" s="172">
        <v>50</v>
      </c>
      <c r="E145" s="36"/>
      <c r="F145" s="3">
        <f>D145*E145</f>
        <v>0</v>
      </c>
      <c r="G145" s="185"/>
      <c r="H145" s="185"/>
      <c r="I145" s="185"/>
      <c r="J145" s="185"/>
    </row>
    <row r="146" spans="1:10" s="29" customFormat="1" ht="13.5" customHeight="1" x14ac:dyDescent="0.2">
      <c r="A146" s="169"/>
      <c r="B146" s="208"/>
      <c r="E146" s="28"/>
      <c r="G146" s="175"/>
      <c r="H146" s="206"/>
      <c r="I146" s="3"/>
      <c r="J146" s="50"/>
    </row>
    <row r="147" spans="1:10" s="30" customFormat="1" ht="12.75" x14ac:dyDescent="0.25">
      <c r="A147" s="186" t="s">
        <v>4</v>
      </c>
      <c r="B147" s="177"/>
      <c r="C147" s="171"/>
      <c r="D147" s="172"/>
      <c r="E147" s="36"/>
      <c r="F147" s="174"/>
      <c r="G147" s="187"/>
      <c r="H147" s="188"/>
      <c r="I147" s="32"/>
      <c r="J147" s="50"/>
    </row>
    <row r="148" spans="1:10" s="4" customFormat="1" ht="12.75" x14ac:dyDescent="0.25">
      <c r="A148" s="189" t="str">
        <f>CONCATENATE("SKUPAJ:  ",B132)</f>
        <v>SKUPAJ:  V. ASFALTERSKA DELA</v>
      </c>
      <c r="B148" s="177"/>
      <c r="C148" s="171"/>
      <c r="D148" s="172"/>
      <c r="E148" s="36"/>
      <c r="F148" s="190">
        <f>SUM(F132:F147)</f>
        <v>0</v>
      </c>
      <c r="G148" s="175"/>
      <c r="H148" s="176"/>
      <c r="I148" s="190"/>
      <c r="J148" s="50"/>
    </row>
    <row r="149" spans="1:10" s="30" customFormat="1" ht="12.75" x14ac:dyDescent="0.25">
      <c r="A149" s="186" t="s">
        <v>4</v>
      </c>
      <c r="B149" s="177"/>
      <c r="C149" s="171"/>
      <c r="D149" s="172"/>
      <c r="E149" s="36"/>
      <c r="F149" s="174"/>
      <c r="G149" s="187"/>
      <c r="H149" s="188"/>
      <c r="I149" s="32"/>
      <c r="J149" s="50"/>
    </row>
    <row r="150" spans="1:10" s="30" customFormat="1" ht="12.75" x14ac:dyDescent="0.25">
      <c r="A150" s="186"/>
      <c r="B150" s="177"/>
      <c r="C150" s="171"/>
      <c r="D150" s="172"/>
      <c r="E150" s="36"/>
      <c r="F150" s="174"/>
      <c r="G150" s="187"/>
      <c r="H150" s="188"/>
      <c r="I150" s="32"/>
      <c r="J150" s="50"/>
    </row>
    <row r="151" spans="1:10" s="4" customFormat="1" ht="12.75" x14ac:dyDescent="0.2">
      <c r="A151" s="169" t="s">
        <v>10</v>
      </c>
      <c r="B151" s="170" t="s">
        <v>35</v>
      </c>
      <c r="C151" s="171" t="s">
        <v>9</v>
      </c>
      <c r="D151" s="172" t="s">
        <v>10</v>
      </c>
      <c r="E151" s="36"/>
      <c r="F151" s="174"/>
      <c r="G151" s="175"/>
      <c r="H151" s="176"/>
      <c r="J151" s="50"/>
    </row>
    <row r="152" spans="1:10" s="30" customFormat="1" ht="12" customHeight="1" x14ac:dyDescent="0.25">
      <c r="A152" s="191" t="s">
        <v>10</v>
      </c>
      <c r="B152" s="192"/>
      <c r="C152" s="193"/>
      <c r="D152" s="193"/>
      <c r="E152" s="37"/>
      <c r="F152" s="193"/>
      <c r="G152" s="187"/>
      <c r="H152" s="188"/>
      <c r="I152" s="32"/>
      <c r="J152" s="50"/>
    </row>
    <row r="153" spans="1:10" s="4" customFormat="1" ht="72" x14ac:dyDescent="0.2">
      <c r="A153" s="169">
        <v>1</v>
      </c>
      <c r="B153" s="177" t="s">
        <v>43</v>
      </c>
      <c r="C153" s="171" t="s">
        <v>9</v>
      </c>
      <c r="D153" s="172" t="s">
        <v>10</v>
      </c>
      <c r="E153" s="36"/>
      <c r="F153" s="174"/>
      <c r="G153" s="175"/>
      <c r="H153" s="176"/>
      <c r="J153" s="50"/>
    </row>
    <row r="154" spans="1:10" s="4" customFormat="1" ht="13.15" customHeight="1" x14ac:dyDescent="0.2">
      <c r="A154" s="169" t="s">
        <v>16</v>
      </c>
      <c r="B154" s="208" t="s">
        <v>48</v>
      </c>
      <c r="C154" s="171" t="s">
        <v>14</v>
      </c>
      <c r="D154" s="172">
        <v>210</v>
      </c>
      <c r="E154" s="36"/>
      <c r="F154" s="3">
        <f>D154*E154</f>
        <v>0</v>
      </c>
      <c r="G154" s="175"/>
      <c r="H154" s="178"/>
      <c r="I154" s="3"/>
      <c r="J154" s="50"/>
    </row>
    <row r="155" spans="1:10" s="4" customFormat="1" ht="13.15" customHeight="1" x14ac:dyDescent="0.2">
      <c r="A155" s="169" t="s">
        <v>17</v>
      </c>
      <c r="B155" s="208" t="s">
        <v>60</v>
      </c>
      <c r="C155" s="171" t="s">
        <v>14</v>
      </c>
      <c r="D155" s="172">
        <v>210</v>
      </c>
      <c r="E155" s="36"/>
      <c r="F155" s="3">
        <f>D155*E155</f>
        <v>0</v>
      </c>
      <c r="G155" s="175"/>
      <c r="H155" s="178"/>
      <c r="I155" s="3"/>
      <c r="J155" s="50"/>
    </row>
    <row r="156" spans="1:10" s="4" customFormat="1" ht="13.15" customHeight="1" x14ac:dyDescent="0.2">
      <c r="A156" s="169"/>
      <c r="B156" s="208"/>
      <c r="C156" s="171"/>
      <c r="D156" s="172"/>
      <c r="E156" s="36"/>
      <c r="F156" s="174"/>
      <c r="G156" s="175"/>
      <c r="H156" s="176"/>
      <c r="J156" s="50"/>
    </row>
    <row r="157" spans="1:10" s="30" customFormat="1" ht="12.75" x14ac:dyDescent="0.25">
      <c r="A157" s="186" t="s">
        <v>4</v>
      </c>
      <c r="B157" s="177"/>
      <c r="C157" s="171"/>
      <c r="D157" s="172"/>
      <c r="E157" s="36"/>
      <c r="F157" s="174"/>
      <c r="G157" s="187"/>
      <c r="H157" s="188"/>
      <c r="I157" s="32"/>
      <c r="J157" s="50"/>
    </row>
    <row r="158" spans="1:10" s="4" customFormat="1" ht="12.75" x14ac:dyDescent="0.25">
      <c r="A158" s="189" t="str">
        <f>CONCATENATE("SKUPAJ:  ",B151)</f>
        <v>SKUPAJ:  VI. ZIDARSKA DELA</v>
      </c>
      <c r="B158" s="177"/>
      <c r="C158" s="171"/>
      <c r="D158" s="172"/>
      <c r="E158" s="36"/>
      <c r="F158" s="190">
        <f>SUM(F151:F157)</f>
        <v>0</v>
      </c>
      <c r="G158" s="175"/>
      <c r="H158" s="176"/>
      <c r="I158" s="190"/>
      <c r="J158" s="50"/>
    </row>
    <row r="159" spans="1:10" s="30" customFormat="1" ht="12.75" x14ac:dyDescent="0.25">
      <c r="A159" s="186" t="s">
        <v>4</v>
      </c>
      <c r="B159" s="177"/>
      <c r="C159" s="171"/>
      <c r="D159" s="172"/>
      <c r="E159" s="36"/>
      <c r="F159" s="174"/>
      <c r="G159" s="187"/>
      <c r="H159" s="188"/>
      <c r="I159" s="32"/>
      <c r="J159" s="50"/>
    </row>
    <row r="160" spans="1:10" s="30" customFormat="1" ht="12.75" x14ac:dyDescent="0.25">
      <c r="A160" s="186"/>
      <c r="B160" s="177"/>
      <c r="C160" s="171"/>
      <c r="D160" s="172"/>
      <c r="E160" s="36"/>
      <c r="F160" s="174"/>
      <c r="G160" s="187"/>
      <c r="H160" s="188"/>
      <c r="I160" s="32"/>
      <c r="J160" s="50"/>
    </row>
    <row r="161" spans="1:10" s="29" customFormat="1" ht="12.75" x14ac:dyDescent="0.2">
      <c r="A161" s="169" t="s">
        <v>10</v>
      </c>
      <c r="B161" s="170" t="s">
        <v>76</v>
      </c>
      <c r="C161" s="171" t="s">
        <v>9</v>
      </c>
      <c r="D161" s="172" t="s">
        <v>10</v>
      </c>
      <c r="E161" s="36"/>
      <c r="F161" s="174"/>
      <c r="G161" s="175"/>
      <c r="H161" s="176"/>
      <c r="I161" s="4"/>
      <c r="J161" s="50"/>
    </row>
    <row r="162" spans="1:10" s="185" customFormat="1" ht="12.75" x14ac:dyDescent="0.2">
      <c r="A162" s="196"/>
      <c r="B162" s="69"/>
      <c r="C162" s="183"/>
      <c r="D162" s="184"/>
      <c r="E162" s="1"/>
      <c r="F162" s="3"/>
      <c r="H162" s="178"/>
      <c r="I162" s="3"/>
      <c r="J162" s="195"/>
    </row>
    <row r="163" spans="1:10" s="185" customFormat="1" ht="222.75" customHeight="1" x14ac:dyDescent="0.2">
      <c r="A163" s="196">
        <v>1</v>
      </c>
      <c r="B163" s="69" t="s">
        <v>104</v>
      </c>
      <c r="E163" s="2"/>
      <c r="H163" s="178"/>
      <c r="I163" s="3"/>
      <c r="J163" s="195"/>
    </row>
    <row r="164" spans="1:10" s="185" customFormat="1" ht="24" x14ac:dyDescent="0.2">
      <c r="A164" s="196"/>
      <c r="B164" s="264" t="s">
        <v>99</v>
      </c>
      <c r="C164" s="183" t="s">
        <v>14</v>
      </c>
      <c r="D164" s="184">
        <v>61</v>
      </c>
      <c r="E164" s="1"/>
      <c r="F164" s="3">
        <f>D164*E164</f>
        <v>0</v>
      </c>
      <c r="H164" s="178"/>
      <c r="I164" s="3"/>
      <c r="J164" s="195"/>
    </row>
    <row r="165" spans="1:10" s="185" customFormat="1" ht="12.75" x14ac:dyDescent="0.2">
      <c r="A165" s="196"/>
      <c r="B165" s="69"/>
      <c r="C165" s="183"/>
      <c r="D165" s="184"/>
      <c r="E165" s="1"/>
      <c r="F165" s="3"/>
      <c r="H165" s="178"/>
      <c r="I165" s="3"/>
      <c r="J165" s="195"/>
    </row>
    <row r="166" spans="1:10" s="185" customFormat="1" ht="257.25" customHeight="1" x14ac:dyDescent="0.2">
      <c r="A166" s="196">
        <f>A163+1</f>
        <v>2</v>
      </c>
      <c r="B166" s="69" t="s">
        <v>105</v>
      </c>
      <c r="E166" s="2"/>
      <c r="H166" s="178"/>
      <c r="I166" s="3"/>
      <c r="J166" s="195"/>
    </row>
    <row r="167" spans="1:10" s="185" customFormat="1" ht="24" x14ac:dyDescent="0.2">
      <c r="A167" s="196"/>
      <c r="B167" s="264" t="s">
        <v>101</v>
      </c>
      <c r="C167" s="183" t="s">
        <v>14</v>
      </c>
      <c r="D167" s="184">
        <v>24</v>
      </c>
      <c r="E167" s="1"/>
      <c r="F167" s="3">
        <f>D167*E167</f>
        <v>0</v>
      </c>
      <c r="H167" s="178"/>
      <c r="I167" s="3"/>
      <c r="J167" s="195"/>
    </row>
    <row r="168" spans="1:10" s="185" customFormat="1" ht="12.75" x14ac:dyDescent="0.2">
      <c r="A168" s="196"/>
      <c r="B168" s="69"/>
      <c r="C168" s="183"/>
      <c r="D168" s="184"/>
      <c r="E168" s="1"/>
      <c r="F168" s="3"/>
      <c r="H168" s="178"/>
      <c r="I168" s="3"/>
      <c r="J168" s="195"/>
    </row>
    <row r="169" spans="1:10" s="185" customFormat="1" ht="100.5" customHeight="1" x14ac:dyDescent="0.2">
      <c r="A169" s="196">
        <f>A166+1</f>
        <v>3</v>
      </c>
      <c r="B169" s="69" t="s">
        <v>103</v>
      </c>
      <c r="E169" s="2"/>
      <c r="H169" s="178"/>
      <c r="I169" s="3"/>
      <c r="J169" s="195"/>
    </row>
    <row r="170" spans="1:10" s="185" customFormat="1" ht="12.75" x14ac:dyDescent="0.2">
      <c r="A170" s="196"/>
      <c r="B170" s="264" t="s">
        <v>11</v>
      </c>
      <c r="C170" s="183" t="s">
        <v>11</v>
      </c>
      <c r="D170" s="184">
        <v>1</v>
      </c>
      <c r="E170" s="1"/>
      <c r="F170" s="3">
        <f>D170*E170</f>
        <v>0</v>
      </c>
      <c r="H170" s="178"/>
      <c r="I170" s="3"/>
      <c r="J170" s="195"/>
    </row>
    <row r="171" spans="1:10" s="4" customFormat="1" ht="13.15" customHeight="1" x14ac:dyDescent="0.2">
      <c r="A171" s="169"/>
      <c r="B171" s="208"/>
      <c r="C171" s="171"/>
      <c r="D171" s="172"/>
      <c r="E171" s="36"/>
      <c r="F171" s="174"/>
      <c r="G171" s="175"/>
      <c r="H171" s="176"/>
      <c r="J171" s="50"/>
    </row>
    <row r="172" spans="1:10" s="30" customFormat="1" ht="12.75" x14ac:dyDescent="0.25">
      <c r="A172" s="186" t="s">
        <v>4</v>
      </c>
      <c r="B172" s="177"/>
      <c r="C172" s="171"/>
      <c r="D172" s="172"/>
      <c r="E172" s="36"/>
      <c r="F172" s="174"/>
      <c r="G172" s="187"/>
      <c r="H172" s="188"/>
      <c r="I172" s="32"/>
      <c r="J172" s="50"/>
    </row>
    <row r="173" spans="1:10" s="4" customFormat="1" ht="12.75" x14ac:dyDescent="0.25">
      <c r="A173" s="189" t="str">
        <f>CONCATENATE("SKUPAJ:  ",B161)</f>
        <v xml:space="preserve">SKUPAJ:  VII. OGRAJE </v>
      </c>
      <c r="B173" s="177"/>
      <c r="C173" s="171"/>
      <c r="D173" s="172"/>
      <c r="E173" s="36"/>
      <c r="F173" s="190">
        <f>SUM(F162:F172)</f>
        <v>0</v>
      </c>
      <c r="G173" s="175"/>
      <c r="H173" s="176"/>
      <c r="I173" s="190"/>
      <c r="J173" s="50"/>
    </row>
    <row r="174" spans="1:10" s="30" customFormat="1" ht="12.75" x14ac:dyDescent="0.25">
      <c r="A174" s="186" t="s">
        <v>4</v>
      </c>
      <c r="B174" s="177"/>
      <c r="C174" s="171"/>
      <c r="D174" s="172"/>
      <c r="E174" s="36"/>
      <c r="F174" s="174"/>
      <c r="G174" s="187"/>
      <c r="H174" s="188"/>
      <c r="I174" s="32"/>
      <c r="J174" s="50"/>
    </row>
    <row r="175" spans="1:10" s="30" customFormat="1" ht="12.75" x14ac:dyDescent="0.25">
      <c r="A175" s="186"/>
      <c r="B175" s="177"/>
      <c r="C175" s="171"/>
      <c r="D175" s="172"/>
      <c r="E175" s="36"/>
      <c r="F175" s="174"/>
      <c r="G175" s="187"/>
      <c r="H175" s="188"/>
      <c r="I175" s="32"/>
      <c r="J175" s="50"/>
    </row>
    <row r="176" spans="1:10" s="185" customFormat="1" ht="12.75" x14ac:dyDescent="0.2">
      <c r="A176" s="194"/>
      <c r="B176" s="14" t="s">
        <v>119</v>
      </c>
      <c r="C176" s="183" t="s">
        <v>9</v>
      </c>
      <c r="D176" s="184" t="s">
        <v>10</v>
      </c>
      <c r="E176" s="1"/>
      <c r="F176" s="3"/>
      <c r="J176" s="195"/>
    </row>
    <row r="177" spans="1:10" s="185" customFormat="1" ht="12.75" x14ac:dyDescent="0.2">
      <c r="A177" s="194"/>
      <c r="B177" s="14"/>
      <c r="C177" s="183"/>
      <c r="D177" s="3"/>
      <c r="E177" s="1"/>
      <c r="F177" s="3"/>
      <c r="J177" s="195"/>
    </row>
    <row r="178" spans="1:10" s="185" customFormat="1" ht="24.95" customHeight="1" x14ac:dyDescent="0.2">
      <c r="A178" s="265">
        <v>1</v>
      </c>
      <c r="B178" s="215" t="s">
        <v>2</v>
      </c>
      <c r="C178" s="266"/>
      <c r="D178" s="267"/>
      <c r="E178" s="38"/>
      <c r="F178" s="204"/>
      <c r="J178" s="195"/>
    </row>
    <row r="179" spans="1:10" s="185" customFormat="1" ht="24" x14ac:dyDescent="0.2">
      <c r="A179" s="265" t="s">
        <v>10</v>
      </c>
      <c r="B179" s="216" t="s">
        <v>79</v>
      </c>
      <c r="C179" s="266" t="s">
        <v>14</v>
      </c>
      <c r="D179" s="267">
        <v>205</v>
      </c>
      <c r="E179" s="38"/>
      <c r="F179" s="204">
        <f>D179*E179</f>
        <v>0</v>
      </c>
      <c r="H179" s="178">
        <f>390+350+440</f>
        <v>1180</v>
      </c>
      <c r="I179" s="3"/>
      <c r="J179" s="195"/>
    </row>
    <row r="180" spans="1:10" s="185" customFormat="1" ht="12.75" x14ac:dyDescent="0.2">
      <c r="A180" s="194"/>
      <c r="B180" s="200"/>
      <c r="C180" s="183"/>
      <c r="D180" s="3"/>
      <c r="E180" s="1"/>
      <c r="F180" s="3"/>
      <c r="J180" s="195"/>
    </row>
    <row r="181" spans="1:10" s="185" customFormat="1" ht="72" x14ac:dyDescent="0.2">
      <c r="A181" s="194">
        <f>A178+1</f>
        <v>2</v>
      </c>
      <c r="B181" s="69" t="s">
        <v>80</v>
      </c>
      <c r="C181" s="183" t="s">
        <v>12</v>
      </c>
      <c r="D181" s="3">
        <v>450</v>
      </c>
      <c r="E181" s="1"/>
      <c r="F181" s="3">
        <f>D181*E181</f>
        <v>0</v>
      </c>
      <c r="H181" s="178">
        <f>530+1060+310</f>
        <v>1900</v>
      </c>
      <c r="I181" s="3"/>
      <c r="J181" s="195"/>
    </row>
    <row r="182" spans="1:10" s="185" customFormat="1" ht="12.75" x14ac:dyDescent="0.2">
      <c r="A182" s="194"/>
      <c r="B182" s="200"/>
      <c r="C182" s="183"/>
      <c r="D182" s="3"/>
      <c r="E182" s="1"/>
      <c r="F182" s="3"/>
      <c r="J182" s="195"/>
    </row>
    <row r="183" spans="1:10" s="185" customFormat="1" ht="60" customHeight="1" x14ac:dyDescent="0.2">
      <c r="A183" s="194">
        <f>A181+1</f>
        <v>3</v>
      </c>
      <c r="B183" s="69" t="s">
        <v>81</v>
      </c>
      <c r="C183" s="183" t="s">
        <v>13</v>
      </c>
      <c r="D183" s="3">
        <v>135</v>
      </c>
      <c r="E183" s="1"/>
      <c r="F183" s="3">
        <f>D183*E183</f>
        <v>0</v>
      </c>
      <c r="H183" s="178">
        <f>220+260+180</f>
        <v>660</v>
      </c>
      <c r="I183" s="3"/>
      <c r="J183" s="195"/>
    </row>
    <row r="184" spans="1:10" s="185" customFormat="1" ht="12.75" x14ac:dyDescent="0.2">
      <c r="A184" s="194"/>
      <c r="B184" s="69"/>
      <c r="C184" s="183"/>
      <c r="D184" s="3"/>
      <c r="E184" s="1"/>
      <c r="F184" s="3"/>
      <c r="J184" s="195"/>
    </row>
    <row r="185" spans="1:10" s="185" customFormat="1" ht="81" customHeight="1" x14ac:dyDescent="0.2">
      <c r="A185" s="194">
        <f>A183+1</f>
        <v>4</v>
      </c>
      <c r="B185" s="69" t="s">
        <v>82</v>
      </c>
      <c r="C185" s="183" t="s">
        <v>12</v>
      </c>
      <c r="D185" s="3">
        <v>25</v>
      </c>
      <c r="E185" s="1"/>
      <c r="F185" s="3">
        <f>D185*E185</f>
        <v>0</v>
      </c>
      <c r="H185" s="178">
        <f>42+45+55</f>
        <v>142</v>
      </c>
      <c r="I185" s="3"/>
      <c r="J185" s="268"/>
    </row>
    <row r="186" spans="1:10" s="185" customFormat="1" ht="12.75" x14ac:dyDescent="0.2">
      <c r="A186" s="194"/>
      <c r="B186" s="69"/>
      <c r="C186" s="183"/>
      <c r="D186" s="3"/>
      <c r="E186" s="1"/>
      <c r="F186" s="3"/>
      <c r="J186" s="195"/>
    </row>
    <row r="187" spans="1:10" s="185" customFormat="1" ht="87.75" customHeight="1" x14ac:dyDescent="0.2">
      <c r="A187" s="194">
        <f>A185+1</f>
        <v>5</v>
      </c>
      <c r="B187" s="69" t="s">
        <v>83</v>
      </c>
      <c r="C187" s="183" t="s">
        <v>12</v>
      </c>
      <c r="D187" s="3">
        <v>35</v>
      </c>
      <c r="E187" s="1"/>
      <c r="F187" s="3">
        <f>D187*E187</f>
        <v>0</v>
      </c>
      <c r="H187" s="178"/>
      <c r="I187" s="3"/>
      <c r="J187" s="195"/>
    </row>
    <row r="188" spans="1:10" s="185" customFormat="1" ht="12.75" x14ac:dyDescent="0.2">
      <c r="A188" s="194"/>
      <c r="B188" s="69"/>
      <c r="C188" s="183"/>
      <c r="D188" s="3"/>
      <c r="E188" s="1"/>
      <c r="F188" s="3"/>
      <c r="J188" s="195"/>
    </row>
    <row r="189" spans="1:10" s="185" customFormat="1" ht="72" x14ac:dyDescent="0.2">
      <c r="A189" s="194">
        <f>A187+1</f>
        <v>6</v>
      </c>
      <c r="B189" s="69" t="s">
        <v>26</v>
      </c>
      <c r="C189" s="183"/>
      <c r="D189" s="3"/>
      <c r="E189" s="1"/>
      <c r="F189" s="3"/>
      <c r="J189" s="195"/>
    </row>
    <row r="190" spans="1:10" s="185" customFormat="1" ht="12.75" x14ac:dyDescent="0.2">
      <c r="A190" s="194" t="s">
        <v>16</v>
      </c>
      <c r="B190" s="269" t="s">
        <v>39</v>
      </c>
      <c r="C190" s="183" t="s">
        <v>14</v>
      </c>
      <c r="D190" s="3">
        <v>35</v>
      </c>
      <c r="E190" s="1"/>
      <c r="F190" s="3">
        <f>D190*E190</f>
        <v>0</v>
      </c>
      <c r="H190" s="178"/>
      <c r="I190" s="3"/>
      <c r="J190" s="195"/>
    </row>
    <row r="191" spans="1:10" s="185" customFormat="1" ht="12.75" x14ac:dyDescent="0.2">
      <c r="A191" s="194" t="s">
        <v>17</v>
      </c>
      <c r="B191" s="269" t="s">
        <v>94</v>
      </c>
      <c r="C191" s="183" t="s">
        <v>14</v>
      </c>
      <c r="D191" s="3">
        <v>170</v>
      </c>
      <c r="E191" s="1"/>
      <c r="F191" s="3">
        <f>D191*E191</f>
        <v>0</v>
      </c>
      <c r="H191" s="178"/>
      <c r="I191" s="3"/>
      <c r="J191" s="195"/>
    </row>
    <row r="192" spans="1:10" s="185" customFormat="1" ht="12.75" x14ac:dyDescent="0.2">
      <c r="A192" s="194"/>
      <c r="B192" s="215"/>
      <c r="C192" s="183"/>
      <c r="D192" s="3"/>
      <c r="E192" s="1"/>
      <c r="F192" s="3"/>
      <c r="J192" s="195"/>
    </row>
    <row r="193" spans="1:10" s="185" customFormat="1" ht="72" x14ac:dyDescent="0.2">
      <c r="A193" s="194">
        <f>A189+1</f>
        <v>7</v>
      </c>
      <c r="B193" s="69" t="s">
        <v>86</v>
      </c>
      <c r="C193" s="183" t="s">
        <v>9</v>
      </c>
      <c r="D193" s="3" t="s">
        <v>10</v>
      </c>
      <c r="E193" s="1"/>
      <c r="F193" s="3" t="s">
        <v>10</v>
      </c>
      <c r="J193" s="195"/>
    </row>
    <row r="194" spans="1:10" s="185" customFormat="1" ht="24" x14ac:dyDescent="0.2">
      <c r="A194" s="194" t="s">
        <v>16</v>
      </c>
      <c r="B194" s="269" t="s">
        <v>106</v>
      </c>
      <c r="C194" s="183" t="s">
        <v>14</v>
      </c>
      <c r="D194" s="3">
        <v>14</v>
      </c>
      <c r="E194" s="1"/>
      <c r="F194" s="3">
        <f>D194*E194</f>
        <v>0</v>
      </c>
      <c r="H194" s="178"/>
      <c r="I194" s="3"/>
      <c r="J194" s="195"/>
    </row>
    <row r="195" spans="1:10" s="185" customFormat="1" ht="12.75" x14ac:dyDescent="0.2">
      <c r="A195" s="194"/>
      <c r="B195" s="269"/>
      <c r="C195" s="183"/>
      <c r="D195" s="3"/>
      <c r="E195" s="1"/>
      <c r="F195" s="3"/>
      <c r="J195" s="195"/>
    </row>
    <row r="196" spans="1:10" s="185" customFormat="1" ht="60" x14ac:dyDescent="0.2">
      <c r="A196" s="194">
        <f>A193+1</f>
        <v>8</v>
      </c>
      <c r="B196" s="69" t="s">
        <v>84</v>
      </c>
      <c r="C196" s="183"/>
      <c r="D196" s="3"/>
      <c r="E196" s="1"/>
      <c r="F196" s="3"/>
      <c r="J196" s="195"/>
    </row>
    <row r="197" spans="1:10" s="185" customFormat="1" ht="12.75" x14ac:dyDescent="0.2">
      <c r="A197" s="194" t="s">
        <v>16</v>
      </c>
      <c r="B197" s="216" t="s">
        <v>85</v>
      </c>
      <c r="C197" s="183" t="s">
        <v>15</v>
      </c>
      <c r="D197" s="3">
        <v>9</v>
      </c>
      <c r="E197" s="1"/>
      <c r="F197" s="3">
        <f>D197*E197</f>
        <v>0</v>
      </c>
      <c r="H197" s="178"/>
      <c r="I197" s="3"/>
      <c r="J197" s="195"/>
    </row>
    <row r="198" spans="1:10" s="185" customFormat="1" ht="12" x14ac:dyDescent="0.2">
      <c r="A198" s="182"/>
      <c r="B198" s="216"/>
      <c r="C198" s="183"/>
      <c r="D198" s="184"/>
      <c r="E198" s="1"/>
      <c r="F198" s="3"/>
    </row>
    <row r="199" spans="1:10" s="9" customFormat="1" ht="136.5" customHeight="1" x14ac:dyDescent="0.2">
      <c r="A199" s="261">
        <f>A196+1</f>
        <v>9</v>
      </c>
      <c r="B199" s="179" t="s">
        <v>59</v>
      </c>
      <c r="C199" s="183" t="s">
        <v>14</v>
      </c>
      <c r="D199" s="184">
        <v>180</v>
      </c>
      <c r="E199" s="1"/>
      <c r="F199" s="3">
        <f>D199*E199</f>
        <v>0</v>
      </c>
      <c r="G199" s="185"/>
      <c r="H199" s="185"/>
      <c r="I199" s="185"/>
      <c r="J199" s="185"/>
    </row>
    <row r="200" spans="1:10" s="185" customFormat="1" ht="12" x14ac:dyDescent="0.2">
      <c r="A200" s="182"/>
      <c r="B200" s="216"/>
      <c r="C200" s="183"/>
      <c r="D200" s="184"/>
      <c r="E200" s="1"/>
      <c r="F200" s="3"/>
    </row>
    <row r="201" spans="1:10" s="9" customFormat="1" ht="136.5" customHeight="1" x14ac:dyDescent="0.2">
      <c r="A201" s="261">
        <f>A199+1</f>
        <v>10</v>
      </c>
      <c r="B201" s="179" t="s">
        <v>107</v>
      </c>
      <c r="C201" s="183" t="s">
        <v>14</v>
      </c>
      <c r="D201" s="184">
        <v>27</v>
      </c>
      <c r="E201" s="1"/>
      <c r="F201" s="3">
        <f>D201*E201</f>
        <v>0</v>
      </c>
      <c r="G201" s="185"/>
      <c r="H201" s="185"/>
      <c r="I201" s="185"/>
      <c r="J201" s="185"/>
    </row>
    <row r="202" spans="1:10" s="185" customFormat="1" ht="12.75" x14ac:dyDescent="0.2">
      <c r="A202" s="194"/>
      <c r="B202" s="69"/>
      <c r="C202" s="183"/>
      <c r="D202" s="3"/>
      <c r="E202" s="1"/>
      <c r="F202" s="3"/>
      <c r="J202" s="195"/>
    </row>
    <row r="203" spans="1:10" s="185" customFormat="1" ht="91.5" customHeight="1" x14ac:dyDescent="0.2">
      <c r="A203" s="194">
        <f>A201+1</f>
        <v>11</v>
      </c>
      <c r="B203" s="215" t="s">
        <v>40</v>
      </c>
      <c r="C203" s="183" t="s">
        <v>15</v>
      </c>
      <c r="D203" s="184">
        <v>3</v>
      </c>
      <c r="E203" s="1"/>
      <c r="F203" s="3">
        <f>D203*E203</f>
        <v>0</v>
      </c>
      <c r="H203" s="178"/>
      <c r="I203" s="3"/>
      <c r="J203" s="195"/>
    </row>
    <row r="204" spans="1:10" s="185" customFormat="1" ht="12.75" x14ac:dyDescent="0.2">
      <c r="A204" s="194"/>
      <c r="B204" s="69"/>
      <c r="C204" s="183"/>
      <c r="D204" s="3"/>
      <c r="E204" s="1"/>
      <c r="F204" s="3"/>
      <c r="J204" s="195"/>
    </row>
    <row r="205" spans="1:10" s="185" customFormat="1" ht="95.1" customHeight="1" x14ac:dyDescent="0.2">
      <c r="A205" s="194">
        <f>A203+1</f>
        <v>12</v>
      </c>
      <c r="B205" s="215" t="s">
        <v>41</v>
      </c>
      <c r="C205" s="183" t="s">
        <v>15</v>
      </c>
      <c r="D205" s="3">
        <v>4</v>
      </c>
      <c r="E205" s="1"/>
      <c r="F205" s="3">
        <f>D205*E205</f>
        <v>0</v>
      </c>
      <c r="H205" s="178"/>
      <c r="I205" s="3"/>
      <c r="J205" s="195"/>
    </row>
    <row r="206" spans="1:10" s="185" customFormat="1" ht="12.75" x14ac:dyDescent="0.2">
      <c r="A206" s="194"/>
      <c r="B206" s="216"/>
      <c r="C206" s="183"/>
      <c r="D206" s="3"/>
      <c r="E206" s="1"/>
      <c r="F206" s="3"/>
      <c r="J206" s="195"/>
    </row>
    <row r="207" spans="1:10" s="185" customFormat="1" ht="60" x14ac:dyDescent="0.2">
      <c r="A207" s="194">
        <f>A205+1</f>
        <v>13</v>
      </c>
      <c r="B207" s="69" t="s">
        <v>63</v>
      </c>
      <c r="C207" s="183" t="s">
        <v>15</v>
      </c>
      <c r="D207" s="3">
        <v>35</v>
      </c>
      <c r="E207" s="1"/>
      <c r="F207" s="3">
        <f>D207*E207</f>
        <v>0</v>
      </c>
      <c r="H207" s="178"/>
      <c r="I207" s="3"/>
      <c r="J207" s="195"/>
    </row>
    <row r="208" spans="1:10" s="185" customFormat="1" ht="12.75" x14ac:dyDescent="0.2">
      <c r="A208" s="194"/>
      <c r="B208" s="69"/>
      <c r="C208" s="183"/>
      <c r="D208" s="184"/>
      <c r="E208" s="1"/>
      <c r="F208" s="3"/>
      <c r="J208" s="195"/>
    </row>
    <row r="209" spans="1:10" s="185" customFormat="1" ht="60" x14ac:dyDescent="0.2">
      <c r="A209" s="194">
        <f>A207+1</f>
        <v>14</v>
      </c>
      <c r="B209" s="69" t="s">
        <v>1</v>
      </c>
      <c r="C209" s="183" t="s">
        <v>14</v>
      </c>
      <c r="D209" s="3">
        <f>D179</f>
        <v>205</v>
      </c>
      <c r="E209" s="1"/>
      <c r="F209" s="3">
        <f>D209*E209</f>
        <v>0</v>
      </c>
      <c r="H209" s="178"/>
      <c r="I209" s="3"/>
      <c r="J209" s="195"/>
    </row>
    <row r="210" spans="1:10" s="185" customFormat="1" ht="12.75" x14ac:dyDescent="0.2">
      <c r="A210" s="194"/>
      <c r="B210" s="69"/>
      <c r="C210" s="183"/>
      <c r="D210" s="3"/>
      <c r="E210" s="1"/>
      <c r="F210" s="3"/>
      <c r="J210" s="195"/>
    </row>
    <row r="211" spans="1:10" s="185" customFormat="1" ht="51.75" customHeight="1" x14ac:dyDescent="0.2">
      <c r="A211" s="194">
        <f>A209+1</f>
        <v>15</v>
      </c>
      <c r="B211" s="69" t="s">
        <v>64</v>
      </c>
      <c r="C211" s="183" t="s">
        <v>12</v>
      </c>
      <c r="D211" s="3">
        <v>80</v>
      </c>
      <c r="E211" s="1"/>
      <c r="F211" s="3">
        <f>D211*E211</f>
        <v>0</v>
      </c>
      <c r="H211" s="178">
        <f>170+120+135</f>
        <v>425</v>
      </c>
      <c r="I211" s="3"/>
      <c r="J211" s="268"/>
    </row>
    <row r="212" spans="1:10" s="185" customFormat="1" ht="12.75" x14ac:dyDescent="0.2">
      <c r="A212" s="194" t="s">
        <v>10</v>
      </c>
      <c r="B212" s="69"/>
      <c r="C212" s="183"/>
      <c r="D212" s="3"/>
      <c r="E212" s="1"/>
      <c r="F212" s="3"/>
      <c r="J212" s="195"/>
    </row>
    <row r="213" spans="1:10" s="185" customFormat="1" ht="72" x14ac:dyDescent="0.2">
      <c r="A213" s="194">
        <f>A211+1</f>
        <v>16</v>
      </c>
      <c r="B213" s="69" t="s">
        <v>53</v>
      </c>
      <c r="C213" s="183" t="s">
        <v>12</v>
      </c>
      <c r="D213" s="3">
        <v>220</v>
      </c>
      <c r="E213" s="1"/>
      <c r="F213" s="3">
        <f>D213*E213</f>
        <v>0</v>
      </c>
      <c r="H213" s="178"/>
      <c r="I213" s="3"/>
      <c r="J213" s="195"/>
    </row>
    <row r="214" spans="1:10" s="185" customFormat="1" ht="12.75" x14ac:dyDescent="0.2">
      <c r="A214" s="194"/>
      <c r="B214" s="69"/>
      <c r="C214" s="183"/>
      <c r="D214" s="3"/>
      <c r="E214" s="1"/>
      <c r="F214" s="3"/>
      <c r="J214" s="195"/>
    </row>
    <row r="215" spans="1:10" s="185" customFormat="1" ht="36" x14ac:dyDescent="0.2">
      <c r="A215" s="194">
        <f>A213+1</f>
        <v>17</v>
      </c>
      <c r="B215" s="215" t="s">
        <v>28</v>
      </c>
      <c r="C215" s="183" t="s">
        <v>25</v>
      </c>
      <c r="D215" s="184">
        <v>30</v>
      </c>
      <c r="E215" s="1"/>
      <c r="F215" s="3">
        <f>D215*E215</f>
        <v>0</v>
      </c>
      <c r="H215" s="178"/>
      <c r="I215" s="3"/>
      <c r="J215" s="195"/>
    </row>
    <row r="216" spans="1:10" s="185" customFormat="1" ht="12.75" x14ac:dyDescent="0.2">
      <c r="A216" s="194" t="s">
        <v>10</v>
      </c>
      <c r="B216" s="69"/>
      <c r="C216" s="183"/>
      <c r="D216" s="3"/>
      <c r="E216" s="1"/>
      <c r="F216" s="3"/>
      <c r="J216" s="195"/>
    </row>
    <row r="217" spans="1:10" s="185" customFormat="1" ht="60" x14ac:dyDescent="0.2">
      <c r="A217" s="194">
        <f>A215+1</f>
        <v>18</v>
      </c>
      <c r="B217" s="69" t="s">
        <v>58</v>
      </c>
      <c r="C217" s="183" t="s">
        <v>12</v>
      </c>
      <c r="D217" s="3">
        <v>620</v>
      </c>
      <c r="E217" s="1"/>
      <c r="F217" s="3">
        <f>D217*E217</f>
        <v>0</v>
      </c>
      <c r="H217" s="178">
        <f>272+201+70</f>
        <v>543</v>
      </c>
      <c r="I217" s="3"/>
      <c r="J217" s="268"/>
    </row>
    <row r="218" spans="1:10" s="185" customFormat="1" ht="12.75" x14ac:dyDescent="0.2">
      <c r="A218" s="194"/>
      <c r="B218" s="69"/>
      <c r="C218" s="183"/>
      <c r="D218" s="3"/>
      <c r="E218" s="1"/>
      <c r="F218" s="3"/>
      <c r="H218" s="178"/>
      <c r="I218" s="3"/>
      <c r="J218" s="268"/>
    </row>
    <row r="219" spans="1:10" s="185" customFormat="1" ht="12.75" x14ac:dyDescent="0.2">
      <c r="A219" s="194"/>
      <c r="B219" s="270" t="s">
        <v>96</v>
      </c>
      <c r="C219" s="183"/>
      <c r="D219" s="271"/>
      <c r="E219" s="1"/>
      <c r="F219" s="3"/>
      <c r="J219" s="195"/>
    </row>
    <row r="220" spans="1:10" s="185" customFormat="1" ht="12.75" x14ac:dyDescent="0.2">
      <c r="A220" s="194"/>
      <c r="B220" s="216"/>
      <c r="C220" s="183"/>
      <c r="D220" s="271"/>
      <c r="E220" s="1"/>
      <c r="F220" s="3"/>
      <c r="J220" s="195"/>
    </row>
    <row r="221" spans="1:10" s="185" customFormat="1" ht="113.25" customHeight="1" x14ac:dyDescent="0.2">
      <c r="A221" s="194">
        <f>A217+1</f>
        <v>19</v>
      </c>
      <c r="B221" s="69" t="s">
        <v>120</v>
      </c>
      <c r="C221" s="183" t="s">
        <v>15</v>
      </c>
      <c r="D221" s="3">
        <v>2</v>
      </c>
      <c r="E221" s="1"/>
      <c r="F221" s="3">
        <f>D221*E221</f>
        <v>0</v>
      </c>
      <c r="H221" s="178"/>
      <c r="I221" s="3"/>
      <c r="J221" s="195"/>
    </row>
    <row r="222" spans="1:10" s="9" customFormat="1" ht="12.75" x14ac:dyDescent="0.2">
      <c r="A222" s="44"/>
      <c r="B222" s="215"/>
      <c r="C222" s="183"/>
      <c r="D222" s="271"/>
      <c r="E222" s="1"/>
      <c r="F222" s="3"/>
      <c r="G222" s="185"/>
      <c r="H222" s="185"/>
      <c r="I222" s="185"/>
      <c r="J222" s="195"/>
    </row>
    <row r="223" spans="1:10" s="9" customFormat="1" ht="12.75" x14ac:dyDescent="0.2">
      <c r="A223" s="272" t="s">
        <v>4</v>
      </c>
      <c r="B223" s="263"/>
      <c r="C223" s="183"/>
      <c r="D223" s="184"/>
      <c r="E223" s="1"/>
      <c r="F223" s="3"/>
      <c r="G223" s="185"/>
      <c r="H223" s="185"/>
      <c r="I223" s="185"/>
      <c r="J223" s="195"/>
    </row>
    <row r="224" spans="1:10" s="185" customFormat="1" ht="12.75" x14ac:dyDescent="0.25">
      <c r="A224" s="189" t="str">
        <f>CONCATENATE("SKUPAJ:  ",B176)</f>
        <v>SKUPAJ:  VIII. KANALIZACIJA (meteorna)</v>
      </c>
      <c r="B224" s="69"/>
      <c r="C224" s="183"/>
      <c r="D224" s="184"/>
      <c r="E224" s="1"/>
      <c r="F224" s="217">
        <f>SUM(F176:F222)</f>
        <v>0</v>
      </c>
      <c r="I224" s="217"/>
      <c r="J224" s="195"/>
    </row>
    <row r="225" spans="1:10" s="9" customFormat="1" ht="12.75" x14ac:dyDescent="0.2">
      <c r="A225" s="272" t="s">
        <v>4</v>
      </c>
      <c r="B225" s="263"/>
      <c r="C225" s="183"/>
      <c r="D225" s="184"/>
      <c r="E225" s="1"/>
      <c r="F225" s="3"/>
      <c r="G225" s="185"/>
      <c r="H225" s="185"/>
      <c r="I225" s="185"/>
      <c r="J225" s="195"/>
    </row>
    <row r="226" spans="1:10" s="30" customFormat="1" ht="12.75" x14ac:dyDescent="0.25">
      <c r="A226" s="186"/>
      <c r="B226" s="177"/>
      <c r="C226" s="171"/>
      <c r="D226" s="172"/>
      <c r="E226" s="36"/>
      <c r="F226" s="174"/>
      <c r="G226" s="187"/>
      <c r="H226" s="188"/>
      <c r="I226" s="32"/>
      <c r="J226" s="50"/>
    </row>
    <row r="227" spans="1:10" s="4" customFormat="1" ht="12.75" x14ac:dyDescent="0.2">
      <c r="A227" s="169" t="s">
        <v>10</v>
      </c>
      <c r="B227" s="170" t="s">
        <v>67</v>
      </c>
      <c r="C227" s="171" t="s">
        <v>9</v>
      </c>
      <c r="D227" s="172" t="s">
        <v>10</v>
      </c>
      <c r="E227" s="36"/>
      <c r="F227" s="174"/>
      <c r="G227" s="175"/>
      <c r="H227" s="176"/>
      <c r="J227" s="50"/>
    </row>
    <row r="228" spans="1:10" s="185" customFormat="1" ht="12" x14ac:dyDescent="0.2">
      <c r="A228" s="182"/>
      <c r="B228" s="69"/>
      <c r="C228" s="183"/>
      <c r="D228" s="184"/>
      <c r="E228" s="1"/>
      <c r="F228" s="3"/>
    </row>
    <row r="229" spans="1:10" s="185" customFormat="1" ht="204" x14ac:dyDescent="0.2">
      <c r="A229" s="182">
        <v>1</v>
      </c>
      <c r="B229" s="177" t="s">
        <v>65</v>
      </c>
      <c r="C229" s="183" t="s">
        <v>15</v>
      </c>
      <c r="D229" s="184">
        <v>6</v>
      </c>
      <c r="E229" s="1"/>
      <c r="F229" s="3">
        <f>D229*E229</f>
        <v>0</v>
      </c>
    </row>
    <row r="230" spans="1:10" s="212" customFormat="1" ht="12.75" x14ac:dyDescent="0.2">
      <c r="A230" s="209"/>
      <c r="B230" s="273"/>
      <c r="C230" s="195"/>
      <c r="D230" s="211"/>
      <c r="E230" s="33"/>
      <c r="F230" s="211"/>
      <c r="G230" s="258"/>
      <c r="H230" s="178"/>
      <c r="I230" s="3"/>
      <c r="J230" s="195"/>
    </row>
    <row r="231" spans="1:10" s="185" customFormat="1" ht="24" x14ac:dyDescent="0.2">
      <c r="A231" s="182">
        <f>A229+1</f>
        <v>2</v>
      </c>
      <c r="B231" s="208" t="s">
        <v>113</v>
      </c>
      <c r="C231" s="183" t="s">
        <v>15</v>
      </c>
      <c r="D231" s="184">
        <v>1</v>
      </c>
      <c r="E231" s="1"/>
      <c r="F231" s="3">
        <f>D231*E231</f>
        <v>0</v>
      </c>
    </row>
    <row r="232" spans="1:10" s="185" customFormat="1" ht="12" x14ac:dyDescent="0.2">
      <c r="A232" s="182"/>
      <c r="B232" s="69"/>
      <c r="C232" s="183"/>
      <c r="D232" s="184"/>
      <c r="E232" s="1"/>
      <c r="F232" s="3"/>
    </row>
    <row r="233" spans="1:10" s="185" customFormat="1" ht="36" x14ac:dyDescent="0.2">
      <c r="A233" s="182">
        <f>A231+1</f>
        <v>3</v>
      </c>
      <c r="B233" s="208" t="s">
        <v>114</v>
      </c>
      <c r="C233" s="183" t="s">
        <v>15</v>
      </c>
      <c r="D233" s="184">
        <v>1</v>
      </c>
      <c r="E233" s="1"/>
      <c r="F233" s="3">
        <f>D233*E233</f>
        <v>0</v>
      </c>
    </row>
    <row r="234" spans="1:10" s="185" customFormat="1" ht="12" x14ac:dyDescent="0.2">
      <c r="A234" s="182"/>
      <c r="B234" s="69"/>
      <c r="C234" s="183"/>
      <c r="D234" s="184"/>
      <c r="E234" s="1"/>
      <c r="F234" s="3"/>
    </row>
    <row r="235" spans="1:10" s="185" customFormat="1" ht="60" x14ac:dyDescent="0.2">
      <c r="A235" s="182">
        <f>A233+1</f>
        <v>4</v>
      </c>
      <c r="B235" s="208" t="s">
        <v>115</v>
      </c>
      <c r="C235" s="183" t="s">
        <v>15</v>
      </c>
      <c r="D235" s="184">
        <v>1</v>
      </c>
      <c r="E235" s="1"/>
      <c r="F235" s="3">
        <f>D235*E235</f>
        <v>0</v>
      </c>
    </row>
    <row r="236" spans="1:10" s="212" customFormat="1" ht="12.75" x14ac:dyDescent="0.2">
      <c r="A236" s="209"/>
      <c r="B236" s="210"/>
      <c r="C236" s="195"/>
      <c r="D236" s="211"/>
      <c r="E236" s="33"/>
      <c r="F236" s="211"/>
      <c r="G236" s="258"/>
      <c r="H236" s="258"/>
      <c r="I236" s="258"/>
      <c r="J236" s="195"/>
    </row>
    <row r="237" spans="1:10" s="212" customFormat="1" ht="36" x14ac:dyDescent="0.2">
      <c r="A237" s="209">
        <f>A235+1</f>
        <v>5</v>
      </c>
      <c r="B237" s="213" t="s">
        <v>66</v>
      </c>
      <c r="C237" s="195"/>
      <c r="D237" s="211"/>
      <c r="E237" s="33"/>
      <c r="F237" s="211"/>
      <c r="G237" s="258"/>
      <c r="H237" s="258"/>
      <c r="I237" s="258"/>
      <c r="J237" s="195"/>
    </row>
    <row r="238" spans="1:10" s="212" customFormat="1" ht="24" x14ac:dyDescent="0.2">
      <c r="A238" s="209"/>
      <c r="B238" s="214" t="s">
        <v>95</v>
      </c>
      <c r="C238" s="195" t="s">
        <v>14</v>
      </c>
      <c r="D238" s="211">
        <v>180</v>
      </c>
      <c r="E238" s="33"/>
      <c r="F238" s="211">
        <f>D238*E238</f>
        <v>0</v>
      </c>
      <c r="G238" s="258"/>
      <c r="H238" s="206"/>
      <c r="I238" s="3"/>
      <c r="J238" s="195"/>
    </row>
    <row r="239" spans="1:10" s="212" customFormat="1" ht="12.75" x14ac:dyDescent="0.2">
      <c r="A239" s="209"/>
      <c r="B239" s="214" t="s">
        <v>75</v>
      </c>
      <c r="C239" s="195" t="s">
        <v>13</v>
      </c>
      <c r="D239" s="211">
        <v>45</v>
      </c>
      <c r="E239" s="33"/>
      <c r="F239" s="211">
        <f>D239*E239</f>
        <v>0</v>
      </c>
      <c r="G239" s="258"/>
      <c r="H239" s="206"/>
      <c r="I239" s="3"/>
      <c r="J239" s="195"/>
    </row>
    <row r="240" spans="1:10" s="212" customFormat="1" ht="12.75" x14ac:dyDescent="0.2">
      <c r="A240" s="209"/>
      <c r="B240" s="214" t="s">
        <v>121</v>
      </c>
      <c r="C240" s="195" t="s">
        <v>13</v>
      </c>
      <c r="D240" s="211">
        <v>2</v>
      </c>
      <c r="E240" s="33"/>
      <c r="F240" s="211">
        <f>D240*E240</f>
        <v>0</v>
      </c>
      <c r="G240" s="258"/>
      <c r="H240" s="206"/>
      <c r="I240" s="3"/>
      <c r="J240" s="195"/>
    </row>
    <row r="241" spans="1:10" s="212" customFormat="1" ht="12.75" x14ac:dyDescent="0.2">
      <c r="A241" s="209"/>
      <c r="B241" s="215"/>
      <c r="C241" s="195"/>
      <c r="D241" s="211"/>
      <c r="E241" s="33"/>
      <c r="F241" s="211"/>
      <c r="G241" s="258"/>
      <c r="H241" s="258"/>
      <c r="I241" s="258"/>
      <c r="J241" s="195"/>
    </row>
    <row r="242" spans="1:10" s="30" customFormat="1" ht="12.75" x14ac:dyDescent="0.25">
      <c r="A242" s="186" t="s">
        <v>4</v>
      </c>
      <c r="B242" s="177"/>
      <c r="C242" s="171"/>
      <c r="D242" s="172"/>
      <c r="E242" s="36"/>
      <c r="F242" s="174"/>
      <c r="G242" s="187"/>
      <c r="H242" s="188"/>
      <c r="I242" s="32"/>
      <c r="J242" s="50"/>
    </row>
    <row r="243" spans="1:10" s="4" customFormat="1" ht="12.75" x14ac:dyDescent="0.25">
      <c r="A243" s="189" t="str">
        <f>CONCATENATE("SKUPAJ:  ",B227)</f>
        <v>SKUPAJ:  IX. SIGNALIZACIJA</v>
      </c>
      <c r="B243" s="177"/>
      <c r="C243" s="171"/>
      <c r="D243" s="172"/>
      <c r="E243" s="36"/>
      <c r="F243" s="190">
        <f>SUM(F227:F242)</f>
        <v>0</v>
      </c>
      <c r="G243" s="175"/>
      <c r="H243" s="176"/>
      <c r="I243" s="190"/>
      <c r="J243" s="50"/>
    </row>
    <row r="244" spans="1:10" s="30" customFormat="1" ht="12.75" x14ac:dyDescent="0.25">
      <c r="A244" s="186" t="s">
        <v>4</v>
      </c>
      <c r="B244" s="177"/>
      <c r="C244" s="171"/>
      <c r="D244" s="172"/>
      <c r="E244" s="36"/>
      <c r="F244" s="174"/>
      <c r="G244" s="187"/>
      <c r="H244" s="188"/>
      <c r="I244" s="32"/>
      <c r="J244" s="50"/>
    </row>
    <row r="245" spans="1:10" s="30" customFormat="1" ht="12.75" x14ac:dyDescent="0.25">
      <c r="A245" s="186"/>
      <c r="B245" s="177"/>
      <c r="C245" s="171"/>
      <c r="D245" s="172"/>
      <c r="E245" s="36"/>
      <c r="F245" s="174"/>
      <c r="G245" s="187"/>
      <c r="H245" s="188"/>
      <c r="I245" s="32"/>
      <c r="J245" s="50"/>
    </row>
    <row r="246" spans="1:10" s="4" customFormat="1" ht="12.75" x14ac:dyDescent="0.2">
      <c r="A246" s="169" t="s">
        <v>10</v>
      </c>
      <c r="B246" s="170" t="s">
        <v>68</v>
      </c>
      <c r="C246" s="171" t="s">
        <v>9</v>
      </c>
      <c r="D246" s="172" t="s">
        <v>10</v>
      </c>
      <c r="E246" s="36"/>
      <c r="F246" s="174"/>
      <c r="G246" s="175"/>
      <c r="H246" s="176"/>
      <c r="J246" s="50"/>
    </row>
    <row r="247" spans="1:10" s="32" customFormat="1" ht="12" customHeight="1" x14ac:dyDescent="0.25">
      <c r="A247" s="191" t="s">
        <v>10</v>
      </c>
      <c r="B247" s="192"/>
      <c r="C247" s="193"/>
      <c r="D247" s="193"/>
      <c r="E247" s="37"/>
      <c r="F247" s="193"/>
      <c r="G247" s="187"/>
      <c r="H247" s="188"/>
      <c r="J247" s="50"/>
    </row>
    <row r="248" spans="1:10" s="4" customFormat="1" ht="48" x14ac:dyDescent="0.2">
      <c r="A248" s="169">
        <v>1</v>
      </c>
      <c r="B248" s="177" t="s">
        <v>46</v>
      </c>
      <c r="C248" s="171" t="s">
        <v>13</v>
      </c>
      <c r="D248" s="172">
        <v>720</v>
      </c>
      <c r="E248" s="36"/>
      <c r="F248" s="3">
        <f>D248*E248</f>
        <v>0</v>
      </c>
      <c r="G248" s="175"/>
      <c r="H248" s="178"/>
      <c r="I248" s="3"/>
      <c r="J248" s="50"/>
    </row>
    <row r="249" spans="1:10" s="32" customFormat="1" ht="12" customHeight="1" x14ac:dyDescent="0.25">
      <c r="A249" s="191" t="s">
        <v>10</v>
      </c>
      <c r="B249" s="192"/>
      <c r="C249" s="193"/>
      <c r="D249" s="193"/>
      <c r="E249" s="37"/>
      <c r="F249" s="193"/>
      <c r="G249" s="187"/>
      <c r="H249" s="188"/>
      <c r="J249" s="50"/>
    </row>
    <row r="250" spans="1:10" s="4" customFormat="1" ht="108" x14ac:dyDescent="0.2">
      <c r="A250" s="169">
        <f>A248+1</f>
        <v>2</v>
      </c>
      <c r="B250" s="177" t="s">
        <v>78</v>
      </c>
      <c r="C250" s="171"/>
      <c r="D250" s="172"/>
      <c r="E250" s="36"/>
      <c r="F250" s="3"/>
      <c r="G250" s="175"/>
      <c r="H250" s="178"/>
      <c r="I250" s="3"/>
      <c r="J250" s="50"/>
    </row>
    <row r="251" spans="1:10" s="185" customFormat="1" ht="12.75" x14ac:dyDescent="0.2">
      <c r="A251" s="194"/>
      <c r="B251" s="216" t="s">
        <v>100</v>
      </c>
      <c r="C251" s="171" t="s">
        <v>14</v>
      </c>
      <c r="D251" s="172">
        <v>61</v>
      </c>
      <c r="E251" s="36"/>
      <c r="F251" s="3">
        <f>D251*E251</f>
        <v>0</v>
      </c>
      <c r="H251" s="178"/>
      <c r="I251" s="3"/>
      <c r="J251" s="195"/>
    </row>
    <row r="252" spans="1:10" s="185" customFormat="1" ht="12.75" x14ac:dyDescent="0.2">
      <c r="A252" s="194"/>
      <c r="B252" s="216" t="s">
        <v>112</v>
      </c>
      <c r="C252" s="171" t="s">
        <v>14</v>
      </c>
      <c r="D252" s="172">
        <v>19</v>
      </c>
      <c r="E252" s="36"/>
      <c r="F252" s="3">
        <f>D252*E252</f>
        <v>0</v>
      </c>
      <c r="H252" s="178"/>
      <c r="I252" s="3"/>
      <c r="J252" s="195"/>
    </row>
    <row r="253" spans="1:10" s="185" customFormat="1" ht="12.75" x14ac:dyDescent="0.2">
      <c r="A253" s="194"/>
      <c r="B253" s="216" t="s">
        <v>102</v>
      </c>
      <c r="C253" s="171" t="s">
        <v>14</v>
      </c>
      <c r="D253" s="172">
        <v>24</v>
      </c>
      <c r="E253" s="36"/>
      <c r="F253" s="3">
        <f>D253*E253</f>
        <v>0</v>
      </c>
      <c r="H253" s="178"/>
      <c r="I253" s="3"/>
      <c r="J253" s="195"/>
    </row>
    <row r="254" spans="1:10" s="185" customFormat="1" ht="12.75" x14ac:dyDescent="0.2">
      <c r="A254" s="194"/>
      <c r="B254" s="216"/>
      <c r="C254" s="171"/>
      <c r="D254" s="172"/>
      <c r="E254" s="36"/>
      <c r="F254" s="3"/>
      <c r="H254" s="178"/>
      <c r="I254" s="3"/>
      <c r="J254" s="195"/>
    </row>
    <row r="255" spans="1:10" s="32" customFormat="1" ht="12.75" x14ac:dyDescent="0.25">
      <c r="A255" s="197" t="s">
        <v>47</v>
      </c>
      <c r="B255" s="177"/>
      <c r="C255" s="171"/>
      <c r="D255" s="172"/>
      <c r="E255" s="36"/>
      <c r="F255" s="174"/>
      <c r="G255" s="187"/>
      <c r="H255" s="188"/>
      <c r="J255" s="50"/>
    </row>
    <row r="256" spans="1:10" s="4" customFormat="1" ht="12.75" x14ac:dyDescent="0.25">
      <c r="A256" s="189" t="str">
        <f>CONCATENATE("SKUPAJ:  ",B246)</f>
        <v>SKUPAJ:  X. HORTIKULTURA</v>
      </c>
      <c r="B256" s="177"/>
      <c r="C256" s="171"/>
      <c r="D256" s="172"/>
      <c r="E256" s="36"/>
      <c r="F256" s="190">
        <f>SUM(F246:F255)</f>
        <v>0</v>
      </c>
      <c r="G256" s="175"/>
      <c r="H256" s="176"/>
      <c r="I256" s="217"/>
      <c r="J256" s="50"/>
    </row>
    <row r="257" spans="1:10" s="32" customFormat="1" ht="12.75" x14ac:dyDescent="0.25">
      <c r="A257" s="197" t="s">
        <v>47</v>
      </c>
      <c r="B257" s="177"/>
      <c r="C257" s="171"/>
      <c r="D257" s="172"/>
      <c r="E257" s="36"/>
      <c r="F257" s="174"/>
      <c r="G257" s="187"/>
      <c r="H257" s="188"/>
      <c r="J257" s="50"/>
    </row>
    <row r="258" spans="1:10" s="4" customFormat="1" ht="12.75" x14ac:dyDescent="0.2">
      <c r="A258" s="169"/>
      <c r="B258" s="177"/>
      <c r="C258" s="171"/>
      <c r="D258" s="172"/>
      <c r="E258" s="36"/>
      <c r="F258" s="174"/>
      <c r="G258" s="175"/>
      <c r="H258" s="176"/>
      <c r="J258" s="50"/>
    </row>
    <row r="259" spans="1:10" s="4" customFormat="1" ht="12.75" x14ac:dyDescent="0.2">
      <c r="A259" s="169" t="s">
        <v>10</v>
      </c>
      <c r="B259" s="170" t="s">
        <v>69</v>
      </c>
      <c r="C259" s="171" t="s">
        <v>9</v>
      </c>
      <c r="D259" s="172" t="s">
        <v>10</v>
      </c>
      <c r="E259" s="36"/>
      <c r="F259" s="174"/>
      <c r="G259" s="175"/>
      <c r="H259" s="176"/>
      <c r="J259" s="50"/>
    </row>
    <row r="260" spans="1:10" s="32" customFormat="1" ht="12" customHeight="1" x14ac:dyDescent="0.25">
      <c r="A260" s="191" t="s">
        <v>10</v>
      </c>
      <c r="B260" s="192"/>
      <c r="C260" s="193"/>
      <c r="D260" s="193"/>
      <c r="E260" s="37"/>
      <c r="F260" s="193"/>
      <c r="G260" s="187"/>
      <c r="H260" s="188"/>
      <c r="J260" s="50"/>
    </row>
    <row r="261" spans="1:10" s="4" customFormat="1" ht="48" x14ac:dyDescent="0.2">
      <c r="A261" s="169">
        <v>1</v>
      </c>
      <c r="B261" s="177" t="s">
        <v>109</v>
      </c>
      <c r="C261" s="171" t="s">
        <v>11</v>
      </c>
      <c r="D261" s="172">
        <v>1</v>
      </c>
      <c r="E261" s="36"/>
      <c r="F261" s="3">
        <f>D261*E261</f>
        <v>0</v>
      </c>
      <c r="G261" s="175"/>
      <c r="H261" s="178"/>
      <c r="I261" s="3"/>
      <c r="J261" s="50"/>
    </row>
    <row r="262" spans="1:10" s="32" customFormat="1" ht="12" customHeight="1" x14ac:dyDescent="0.25">
      <c r="A262" s="191" t="s">
        <v>10</v>
      </c>
      <c r="B262" s="192"/>
      <c r="C262" s="193"/>
      <c r="D262" s="193"/>
      <c r="E262" s="37"/>
      <c r="F262" s="193"/>
      <c r="G262" s="187"/>
      <c r="H262" s="188"/>
      <c r="J262" s="50"/>
    </row>
    <row r="263" spans="1:10" s="4" customFormat="1" ht="121.5" customHeight="1" x14ac:dyDescent="0.2">
      <c r="A263" s="169">
        <f>A261+1</f>
        <v>2</v>
      </c>
      <c r="B263" s="177" t="s">
        <v>110</v>
      </c>
      <c r="C263" s="171" t="s">
        <v>25</v>
      </c>
      <c r="D263" s="172">
        <v>20</v>
      </c>
      <c r="E263" s="36"/>
      <c r="F263" s="3">
        <f>D263*E263</f>
        <v>0</v>
      </c>
      <c r="G263" s="175"/>
      <c r="H263" s="178"/>
      <c r="I263" s="3"/>
      <c r="J263" s="50"/>
    </row>
    <row r="264" spans="1:10" s="185" customFormat="1" ht="12.75" x14ac:dyDescent="0.2">
      <c r="A264" s="194"/>
      <c r="B264" s="215"/>
      <c r="C264" s="183"/>
      <c r="D264" s="184"/>
      <c r="E264" s="1"/>
      <c r="F264" s="3"/>
      <c r="H264" s="178"/>
      <c r="I264" s="3"/>
      <c r="J264" s="195"/>
    </row>
    <row r="265" spans="1:10" s="32" customFormat="1" ht="12.75" x14ac:dyDescent="0.25">
      <c r="A265" s="197" t="s">
        <v>47</v>
      </c>
      <c r="B265" s="177"/>
      <c r="C265" s="171"/>
      <c r="D265" s="172"/>
      <c r="E265" s="173"/>
      <c r="F265" s="174"/>
      <c r="G265" s="187"/>
      <c r="H265" s="188"/>
      <c r="J265" s="50"/>
    </row>
    <row r="266" spans="1:10" s="4" customFormat="1" ht="12.75" x14ac:dyDescent="0.25">
      <c r="A266" s="189" t="str">
        <f>CONCATENATE("SKUPAJ:  ",B259)</f>
        <v>SKUPAJ:  XI. ZAŠČITA OBSTOJEČIH KOMUNALNIH VODOV</v>
      </c>
      <c r="B266" s="177"/>
      <c r="C266" s="171"/>
      <c r="D266" s="172"/>
      <c r="E266" s="173"/>
      <c r="F266" s="190">
        <f>SUM(F259:F265)</f>
        <v>0</v>
      </c>
      <c r="G266" s="175"/>
      <c r="H266" s="176"/>
      <c r="I266" s="217"/>
      <c r="J266" s="50"/>
    </row>
    <row r="267" spans="1:10" s="32" customFormat="1" ht="12.75" x14ac:dyDescent="0.25">
      <c r="A267" s="197" t="s">
        <v>47</v>
      </c>
      <c r="B267" s="177"/>
      <c r="C267" s="171"/>
      <c r="D267" s="172"/>
      <c r="E267" s="173"/>
      <c r="F267" s="174"/>
      <c r="G267" s="187"/>
      <c r="H267" s="188"/>
      <c r="J267" s="50"/>
    </row>
    <row r="268" spans="1:10" s="4" customFormat="1" ht="12.75" x14ac:dyDescent="0.2">
      <c r="A268" s="169"/>
      <c r="B268" s="177"/>
      <c r="C268" s="171"/>
      <c r="D268" s="172"/>
      <c r="E268" s="173"/>
      <c r="F268" s="174"/>
      <c r="G268" s="175"/>
      <c r="H268" s="176"/>
      <c r="J268" s="50"/>
    </row>
    <row r="269" spans="1:10" s="30" customFormat="1" ht="12" customHeight="1" x14ac:dyDescent="0.25">
      <c r="A269" s="191" t="s">
        <v>10</v>
      </c>
      <c r="B269" s="192"/>
      <c r="C269" s="193"/>
      <c r="D269" s="193"/>
      <c r="E269" s="193"/>
      <c r="F269" s="193"/>
      <c r="G269" s="187"/>
      <c r="H269" s="188"/>
      <c r="I269" s="32"/>
      <c r="J269" s="50"/>
    </row>
    <row r="270" spans="1:10" s="29" customFormat="1" ht="12.75" x14ac:dyDescent="0.2">
      <c r="A270" s="169" t="s">
        <v>10</v>
      </c>
      <c r="B270" s="170" t="s">
        <v>27</v>
      </c>
      <c r="C270" s="171" t="s">
        <v>9</v>
      </c>
      <c r="D270" s="172" t="s">
        <v>10</v>
      </c>
      <c r="E270" s="173" t="s">
        <v>9</v>
      </c>
      <c r="F270" s="174" t="str">
        <f>IF(B270="REKAPITULACIJA",+SUM(F$1:F269),IF(E270=" ","",+D270*E270))</f>
        <v/>
      </c>
      <c r="G270" s="4"/>
      <c r="H270" s="4"/>
      <c r="I270" s="4"/>
      <c r="J270" s="50"/>
    </row>
    <row r="271" spans="1:10" s="30" customFormat="1" ht="12" customHeight="1" x14ac:dyDescent="0.25">
      <c r="A271" s="191" t="s">
        <v>10</v>
      </c>
      <c r="B271" s="192"/>
      <c r="C271" s="193"/>
      <c r="D271" s="193"/>
      <c r="E271" s="193"/>
      <c r="F271" s="193"/>
      <c r="G271" s="32"/>
      <c r="H271" s="32"/>
      <c r="I271" s="32"/>
      <c r="J271" s="50"/>
    </row>
    <row r="272" spans="1:10" s="30" customFormat="1" ht="12" customHeight="1" thickBot="1" x14ac:dyDescent="0.3">
      <c r="A272" s="191"/>
      <c r="B272" s="192"/>
      <c r="C272" s="193"/>
      <c r="D272" s="193"/>
      <c r="E272" s="193"/>
      <c r="F272" s="193"/>
      <c r="G272" s="32"/>
      <c r="H272" s="32"/>
      <c r="I272" s="32"/>
      <c r="J272" s="50"/>
    </row>
    <row r="273" spans="1:10" s="4" customFormat="1" ht="25.5" customHeight="1" x14ac:dyDescent="0.2">
      <c r="A273" s="169" t="s">
        <v>10</v>
      </c>
      <c r="B273" s="218" t="str">
        <f>+B54</f>
        <v>I. PRIPRAVLJALNA in ZAKLJUČNA DELA</v>
      </c>
      <c r="C273" s="219" t="s">
        <v>9</v>
      </c>
      <c r="D273" s="220" t="s">
        <v>10</v>
      </c>
      <c r="E273" s="221" t="s">
        <v>9</v>
      </c>
      <c r="F273" s="222">
        <f>+F77</f>
        <v>0</v>
      </c>
      <c r="I273" s="174"/>
      <c r="J273" s="50"/>
    </row>
    <row r="274" spans="1:10" s="4" customFormat="1" ht="25.5" customHeight="1" x14ac:dyDescent="0.2">
      <c r="A274" s="169" t="s">
        <v>10</v>
      </c>
      <c r="B274" s="223" t="str">
        <f>+B80</f>
        <v>II. GEODETSKA DELA</v>
      </c>
      <c r="C274" s="224" t="s">
        <v>9</v>
      </c>
      <c r="D274" s="225" t="s">
        <v>10</v>
      </c>
      <c r="E274" s="226" t="s">
        <v>9</v>
      </c>
      <c r="F274" s="227">
        <f>+F87</f>
        <v>0</v>
      </c>
      <c r="I274" s="174"/>
      <c r="J274" s="50"/>
    </row>
    <row r="275" spans="1:10" s="4" customFormat="1" ht="25.5" customHeight="1" x14ac:dyDescent="0.2">
      <c r="A275" s="169"/>
      <c r="B275" s="223" t="str">
        <f>+B90</f>
        <v>III. ZEMELJSKA DELA</v>
      </c>
      <c r="C275" s="224"/>
      <c r="D275" s="225"/>
      <c r="E275" s="226"/>
      <c r="F275" s="227">
        <f>+F117</f>
        <v>0</v>
      </c>
      <c r="I275" s="174"/>
      <c r="J275" s="50"/>
    </row>
    <row r="276" spans="1:10" s="4" customFormat="1" ht="25.5" customHeight="1" x14ac:dyDescent="0.2">
      <c r="A276" s="169"/>
      <c r="B276" s="223" t="str">
        <f>+B120</f>
        <v>IV. ZGORNJI USTROJ</v>
      </c>
      <c r="C276" s="224"/>
      <c r="D276" s="225"/>
      <c r="E276" s="226"/>
      <c r="F276" s="227">
        <f>+F129</f>
        <v>0</v>
      </c>
      <c r="I276" s="174"/>
      <c r="J276" s="50"/>
    </row>
    <row r="277" spans="1:10" s="4" customFormat="1" ht="25.5" customHeight="1" x14ac:dyDescent="0.2">
      <c r="A277" s="169"/>
      <c r="B277" s="223" t="str">
        <f>+B132</f>
        <v>V. ASFALTERSKA DELA</v>
      </c>
      <c r="C277" s="224"/>
      <c r="D277" s="225"/>
      <c r="E277" s="226"/>
      <c r="F277" s="227">
        <f>+F148</f>
        <v>0</v>
      </c>
      <c r="I277" s="174"/>
      <c r="J277" s="50"/>
    </row>
    <row r="278" spans="1:10" s="4" customFormat="1" ht="25.5" customHeight="1" x14ac:dyDescent="0.2">
      <c r="A278" s="169"/>
      <c r="B278" s="223" t="str">
        <f>+B151</f>
        <v>VI. ZIDARSKA DELA</v>
      </c>
      <c r="C278" s="224"/>
      <c r="D278" s="225"/>
      <c r="E278" s="226"/>
      <c r="F278" s="227">
        <f>+F158</f>
        <v>0</v>
      </c>
      <c r="I278" s="174"/>
      <c r="J278" s="50"/>
    </row>
    <row r="279" spans="1:10" s="4" customFormat="1" ht="25.5" customHeight="1" x14ac:dyDescent="0.2">
      <c r="A279" s="169"/>
      <c r="B279" s="223" t="str">
        <f>+B161</f>
        <v xml:space="preserve">VII. OGRAJE </v>
      </c>
      <c r="C279" s="224"/>
      <c r="D279" s="225"/>
      <c r="E279" s="226"/>
      <c r="F279" s="227">
        <f>+F173</f>
        <v>0</v>
      </c>
      <c r="I279" s="174"/>
      <c r="J279" s="50"/>
    </row>
    <row r="280" spans="1:10" s="4" customFormat="1" ht="25.5" customHeight="1" x14ac:dyDescent="0.2">
      <c r="A280" s="169"/>
      <c r="B280" s="223" t="str">
        <f>+B176</f>
        <v>VIII. KANALIZACIJA (meteorna)</v>
      </c>
      <c r="C280" s="224"/>
      <c r="D280" s="225"/>
      <c r="E280" s="226"/>
      <c r="F280" s="227">
        <f>+F224</f>
        <v>0</v>
      </c>
      <c r="I280" s="174"/>
      <c r="J280" s="50"/>
    </row>
    <row r="281" spans="1:10" s="4" customFormat="1" ht="25.5" customHeight="1" x14ac:dyDescent="0.2">
      <c r="A281" s="169"/>
      <c r="B281" s="223" t="str">
        <f>+B227</f>
        <v>IX. SIGNALIZACIJA</v>
      </c>
      <c r="C281" s="224"/>
      <c r="D281" s="225"/>
      <c r="E281" s="226"/>
      <c r="F281" s="227">
        <f>+F243</f>
        <v>0</v>
      </c>
      <c r="H281" s="70"/>
      <c r="I281" s="174"/>
      <c r="J281" s="50"/>
    </row>
    <row r="282" spans="1:10" s="4" customFormat="1" ht="25.5" customHeight="1" x14ac:dyDescent="0.2">
      <c r="A282" s="169"/>
      <c r="B282" s="223" t="str">
        <f>+B246</f>
        <v>X. HORTIKULTURA</v>
      </c>
      <c r="C282" s="224"/>
      <c r="D282" s="225"/>
      <c r="E282" s="226"/>
      <c r="F282" s="227">
        <f>+F256</f>
        <v>0</v>
      </c>
      <c r="I282" s="174"/>
      <c r="J282" s="50"/>
    </row>
    <row r="283" spans="1:10" s="4" customFormat="1" ht="25.5" customHeight="1" thickBot="1" x14ac:dyDescent="0.25">
      <c r="A283" s="169"/>
      <c r="B283" s="223" t="str">
        <f>+B259</f>
        <v>XI. ZAŠČITA OBSTOJEČIH KOMUNALNIH VODOV</v>
      </c>
      <c r="C283" s="224"/>
      <c r="D283" s="225"/>
      <c r="E283" s="226"/>
      <c r="F283" s="227">
        <f>+F266</f>
        <v>0</v>
      </c>
      <c r="I283" s="174"/>
      <c r="J283" s="50"/>
    </row>
    <row r="284" spans="1:10" s="4" customFormat="1" ht="25.5" customHeight="1" thickBot="1" x14ac:dyDescent="0.25">
      <c r="A284" s="169" t="s">
        <v>10</v>
      </c>
      <c r="B284" s="228" t="s">
        <v>18</v>
      </c>
      <c r="C284" s="229" t="s">
        <v>9</v>
      </c>
      <c r="D284" s="230" t="s">
        <v>10</v>
      </c>
      <c r="E284" s="231" t="s">
        <v>9</v>
      </c>
      <c r="F284" s="232">
        <f>SUM(F273:F283)</f>
        <v>0</v>
      </c>
      <c r="I284" s="174"/>
      <c r="J284" s="50"/>
    </row>
    <row r="285" spans="1:10" s="30" customFormat="1" ht="6" customHeight="1" x14ac:dyDescent="0.25">
      <c r="A285" s="191" t="s">
        <v>10</v>
      </c>
      <c r="B285" s="233"/>
      <c r="C285" s="193"/>
      <c r="D285" s="193"/>
      <c r="E285" s="234"/>
      <c r="F285" s="235"/>
      <c r="G285" s="32"/>
      <c r="H285" s="32"/>
      <c r="I285" s="193"/>
      <c r="J285" s="50"/>
    </row>
    <row r="286" spans="1:10" s="30" customFormat="1" ht="6" customHeight="1" x14ac:dyDescent="0.25">
      <c r="A286" s="191" t="s">
        <v>10</v>
      </c>
      <c r="B286" s="192"/>
      <c r="C286" s="193"/>
      <c r="D286" s="193"/>
      <c r="E286" s="193"/>
      <c r="F286" s="193"/>
      <c r="G286" s="187"/>
      <c r="H286" s="188"/>
      <c r="I286" s="32"/>
      <c r="J286" s="50"/>
    </row>
    <row r="287" spans="1:10" s="29" customFormat="1" ht="12.75" x14ac:dyDescent="0.2">
      <c r="A287" s="169" t="s">
        <v>10</v>
      </c>
      <c r="B287" s="177" t="s">
        <v>9</v>
      </c>
      <c r="C287" s="171" t="s">
        <v>9</v>
      </c>
      <c r="D287" s="172" t="s">
        <v>10</v>
      </c>
      <c r="E287" s="173" t="s">
        <v>9</v>
      </c>
      <c r="F287" s="174" t="str">
        <f>IF(B287="REKAPITULACIJA",+SUM(F$1:F286),IF(E287=" ","",+D287*E287))</f>
        <v/>
      </c>
      <c r="G287" s="175"/>
      <c r="H287" s="176"/>
      <c r="I287" s="4"/>
      <c r="J287" s="50"/>
    </row>
    <row r="288" spans="1:10" s="34" customFormat="1" ht="6" customHeight="1" x14ac:dyDescent="0.25">
      <c r="A288" s="236"/>
      <c r="B288" s="237"/>
      <c r="C288" s="238"/>
      <c r="D288" s="238"/>
      <c r="E288" s="238"/>
      <c r="F288" s="238"/>
      <c r="G288" s="239"/>
      <c r="H288" s="240"/>
      <c r="I288" s="259"/>
      <c r="J288" s="275"/>
    </row>
    <row r="289" spans="1:10" x14ac:dyDescent="0.25">
      <c r="A289" s="241"/>
      <c r="B289" s="242"/>
      <c r="C289" s="243"/>
      <c r="D289" s="244"/>
      <c r="E289" s="245"/>
      <c r="F289" s="246"/>
      <c r="G289" s="247"/>
      <c r="H289" s="248"/>
    </row>
    <row r="290" spans="1:10" s="34" customFormat="1" ht="6" customHeight="1" x14ac:dyDescent="0.25">
      <c r="A290" s="236" t="s">
        <v>10</v>
      </c>
      <c r="B290" s="237"/>
      <c r="C290" s="238"/>
      <c r="D290" s="238"/>
      <c r="E290" s="238"/>
      <c r="F290" s="238"/>
      <c r="G290" s="239"/>
      <c r="H290" s="240"/>
      <c r="I290" s="259"/>
      <c r="J290" s="275"/>
    </row>
    <row r="291" spans="1:10" s="34" customFormat="1" ht="6" customHeight="1" x14ac:dyDescent="0.25">
      <c r="A291" s="236" t="s">
        <v>10</v>
      </c>
      <c r="B291" s="237"/>
      <c r="C291" s="238"/>
      <c r="D291" s="238"/>
      <c r="E291" s="238"/>
      <c r="F291" s="238"/>
      <c r="G291" s="239"/>
      <c r="H291" s="240"/>
      <c r="I291" s="259"/>
      <c r="J291" s="275"/>
    </row>
    <row r="292" spans="1:10" s="29" customFormat="1" ht="12.75" x14ac:dyDescent="0.2">
      <c r="A292" s="169" t="s">
        <v>10</v>
      </c>
      <c r="B292" s="170"/>
      <c r="C292" s="171" t="s">
        <v>9</v>
      </c>
      <c r="D292" s="172" t="s">
        <v>10</v>
      </c>
      <c r="E292" s="173" t="s">
        <v>9</v>
      </c>
      <c r="F292" s="174" t="str">
        <f>IF(B292="REKAPITULACIJA",+SUM(F$1:F291),IF(E292=" ","",+D292*E292))</f>
        <v/>
      </c>
      <c r="G292" s="4"/>
      <c r="H292" s="4"/>
      <c r="I292" s="4"/>
      <c r="J292" s="50"/>
    </row>
    <row r="293" spans="1:10" s="34" customFormat="1" ht="6" customHeight="1" x14ac:dyDescent="0.25">
      <c r="A293" s="236"/>
      <c r="B293" s="237"/>
      <c r="C293" s="238"/>
      <c r="D293" s="238"/>
      <c r="E293" s="238"/>
      <c r="F293" s="238"/>
      <c r="G293" s="239"/>
      <c r="H293" s="240"/>
      <c r="I293" s="259"/>
      <c r="J293" s="275"/>
    </row>
    <row r="294" spans="1:10" x14ac:dyDescent="0.25">
      <c r="A294" s="241"/>
      <c r="B294" s="242"/>
      <c r="C294" s="243"/>
      <c r="D294" s="244"/>
      <c r="E294" s="245"/>
      <c r="F294" s="246"/>
      <c r="G294" s="247"/>
      <c r="H294" s="248"/>
    </row>
    <row r="295" spans="1:10" s="34" customFormat="1" ht="6" customHeight="1" x14ac:dyDescent="0.25">
      <c r="A295" s="236"/>
      <c r="B295" s="237"/>
      <c r="C295" s="238"/>
      <c r="D295" s="238"/>
      <c r="E295" s="238"/>
      <c r="F295" s="238"/>
      <c r="G295" s="239"/>
      <c r="H295" s="240"/>
      <c r="I295" s="259"/>
      <c r="J295" s="275"/>
    </row>
    <row r="296" spans="1:10" x14ac:dyDescent="0.25">
      <c r="A296" s="241"/>
      <c r="B296" s="242"/>
      <c r="C296" s="243"/>
      <c r="D296" s="244"/>
      <c r="E296" s="245"/>
      <c r="F296" s="246"/>
      <c r="G296" s="247"/>
      <c r="H296" s="248"/>
    </row>
    <row r="297" spans="1:10" s="34" customFormat="1" ht="6" customHeight="1" x14ac:dyDescent="0.25">
      <c r="A297" s="236"/>
      <c r="B297" s="237"/>
      <c r="C297" s="238"/>
      <c r="D297" s="238"/>
      <c r="E297" s="238"/>
      <c r="F297" s="238"/>
      <c r="G297" s="239"/>
      <c r="H297" s="240"/>
      <c r="I297" s="259"/>
      <c r="J297" s="275"/>
    </row>
    <row r="298" spans="1:10" x14ac:dyDescent="0.25">
      <c r="A298" s="241"/>
      <c r="B298" s="242"/>
      <c r="C298" s="243"/>
      <c r="D298" s="244"/>
      <c r="E298" s="245"/>
      <c r="F298" s="246"/>
      <c r="G298" s="247"/>
      <c r="H298" s="248"/>
    </row>
    <row r="299" spans="1:10" s="34" customFormat="1" ht="6" customHeight="1" x14ac:dyDescent="0.25">
      <c r="A299" s="236"/>
      <c r="B299" s="237"/>
      <c r="C299" s="238"/>
      <c r="D299" s="238"/>
      <c r="E299" s="238"/>
      <c r="F299" s="238"/>
      <c r="G299" s="239"/>
      <c r="H299" s="240"/>
      <c r="I299" s="259"/>
      <c r="J299" s="275"/>
    </row>
    <row r="300" spans="1:10" x14ac:dyDescent="0.25">
      <c r="A300" s="241"/>
      <c r="B300" s="242"/>
      <c r="C300" s="243"/>
      <c r="D300" s="244"/>
      <c r="E300" s="245"/>
      <c r="F300" s="246"/>
      <c r="G300" s="247"/>
      <c r="H300" s="248"/>
    </row>
    <row r="301" spans="1:10" s="34" customFormat="1" ht="6" customHeight="1" x14ac:dyDescent="0.25">
      <c r="A301" s="236"/>
      <c r="B301" s="237"/>
      <c r="C301" s="238"/>
      <c r="D301" s="238"/>
      <c r="E301" s="238"/>
      <c r="F301" s="238"/>
      <c r="G301" s="239"/>
      <c r="H301" s="240"/>
      <c r="I301" s="259"/>
      <c r="J301" s="275"/>
    </row>
    <row r="302" spans="1:10" x14ac:dyDescent="0.25">
      <c r="A302" s="241"/>
      <c r="B302" s="242"/>
      <c r="C302" s="243"/>
      <c r="D302" s="244"/>
      <c r="E302" s="245"/>
      <c r="F302" s="246"/>
      <c r="G302" s="247"/>
      <c r="H302" s="248"/>
    </row>
    <row r="303" spans="1:10" s="34" customFormat="1" ht="6" customHeight="1" x14ac:dyDescent="0.25">
      <c r="A303" s="236"/>
      <c r="B303" s="237"/>
      <c r="C303" s="238"/>
      <c r="D303" s="238"/>
      <c r="E303" s="238"/>
      <c r="F303" s="238"/>
      <c r="G303" s="239"/>
      <c r="H303" s="240"/>
      <c r="I303" s="259"/>
      <c r="J303" s="275"/>
    </row>
    <row r="304" spans="1:10" x14ac:dyDescent="0.25">
      <c r="A304" s="241"/>
      <c r="B304" s="242"/>
      <c r="C304" s="243"/>
      <c r="D304" s="244"/>
      <c r="E304" s="245"/>
      <c r="F304" s="246"/>
      <c r="G304" s="247"/>
      <c r="H304" s="248"/>
    </row>
    <row r="305" spans="1:10" s="34" customFormat="1" ht="6" customHeight="1" x14ac:dyDescent="0.25">
      <c r="A305" s="236"/>
      <c r="B305" s="237"/>
      <c r="C305" s="238"/>
      <c r="D305" s="238"/>
      <c r="E305" s="238"/>
      <c r="F305" s="238"/>
      <c r="G305" s="239"/>
      <c r="H305" s="240"/>
      <c r="I305" s="259"/>
      <c r="J305" s="275"/>
    </row>
    <row r="306" spans="1:10" x14ac:dyDescent="0.25">
      <c r="A306" s="241"/>
      <c r="B306" s="242"/>
      <c r="C306" s="243"/>
      <c r="D306" s="244"/>
      <c r="E306" s="245"/>
      <c r="F306" s="246"/>
      <c r="G306" s="247"/>
      <c r="H306" s="248"/>
    </row>
    <row r="307" spans="1:10" s="34" customFormat="1" ht="6" customHeight="1" x14ac:dyDescent="0.25">
      <c r="A307" s="236"/>
      <c r="B307" s="237"/>
      <c r="C307" s="238"/>
      <c r="D307" s="238"/>
      <c r="E307" s="238"/>
      <c r="F307" s="238"/>
      <c r="G307" s="239"/>
      <c r="H307" s="240"/>
      <c r="I307" s="259"/>
      <c r="J307" s="275"/>
    </row>
    <row r="308" spans="1:10" x14ac:dyDescent="0.25">
      <c r="A308" s="241"/>
      <c r="B308" s="242"/>
      <c r="C308" s="243"/>
      <c r="D308" s="244"/>
      <c r="E308" s="245"/>
      <c r="F308" s="246"/>
      <c r="G308" s="247"/>
      <c r="H308" s="248"/>
    </row>
    <row r="309" spans="1:10" s="34" customFormat="1" ht="6" customHeight="1" x14ac:dyDescent="0.25">
      <c r="A309" s="236"/>
      <c r="B309" s="237"/>
      <c r="C309" s="238"/>
      <c r="D309" s="238"/>
      <c r="E309" s="238"/>
      <c r="F309" s="238"/>
      <c r="G309" s="239"/>
      <c r="H309" s="240"/>
      <c r="I309" s="259"/>
      <c r="J309" s="275"/>
    </row>
    <row r="310" spans="1:10" x14ac:dyDescent="0.25">
      <c r="A310" s="241"/>
      <c r="B310" s="242"/>
      <c r="C310" s="243"/>
      <c r="D310" s="244"/>
      <c r="E310" s="245"/>
      <c r="F310" s="246"/>
      <c r="G310" s="247"/>
      <c r="H310" s="248"/>
    </row>
    <row r="311" spans="1:10" s="34" customFormat="1" ht="6" customHeight="1" x14ac:dyDescent="0.25">
      <c r="A311" s="236"/>
      <c r="B311" s="237"/>
      <c r="C311" s="238"/>
      <c r="D311" s="238"/>
      <c r="E311" s="238"/>
      <c r="F311" s="238"/>
      <c r="G311" s="239"/>
      <c r="H311" s="240"/>
      <c r="I311" s="259"/>
      <c r="J311" s="275"/>
    </row>
    <row r="312" spans="1:10" x14ac:dyDescent="0.25">
      <c r="A312" s="241"/>
      <c r="B312" s="242"/>
      <c r="C312" s="243"/>
      <c r="D312" s="244"/>
      <c r="E312" s="245"/>
      <c r="F312" s="246"/>
      <c r="G312" s="247"/>
      <c r="H312" s="248"/>
    </row>
    <row r="313" spans="1:10" s="34" customFormat="1" ht="6" customHeight="1" x14ac:dyDescent="0.25">
      <c r="A313" s="236"/>
      <c r="B313" s="237"/>
      <c r="C313" s="238"/>
      <c r="D313" s="238"/>
      <c r="E313" s="238"/>
      <c r="F313" s="238"/>
      <c r="G313" s="239"/>
      <c r="H313" s="240"/>
      <c r="I313" s="259"/>
      <c r="J313" s="275"/>
    </row>
    <row r="314" spans="1:10" x14ac:dyDescent="0.25">
      <c r="A314" s="241"/>
      <c r="B314" s="242"/>
      <c r="C314" s="243"/>
      <c r="D314" s="244"/>
      <c r="E314" s="245"/>
      <c r="F314" s="246"/>
      <c r="G314" s="247"/>
      <c r="H314" s="248"/>
    </row>
    <row r="315" spans="1:10" s="34" customFormat="1" ht="6" customHeight="1" x14ac:dyDescent="0.25">
      <c r="A315" s="236"/>
      <c r="B315" s="237"/>
      <c r="C315" s="238"/>
      <c r="D315" s="238"/>
      <c r="E315" s="238"/>
      <c r="F315" s="238"/>
      <c r="G315" s="239"/>
      <c r="H315" s="240"/>
      <c r="I315" s="259"/>
      <c r="J315" s="275"/>
    </row>
    <row r="316" spans="1:10" x14ac:dyDescent="0.25">
      <c r="A316" s="241"/>
      <c r="B316" s="242"/>
      <c r="C316" s="243"/>
      <c r="D316" s="244"/>
      <c r="E316" s="245"/>
      <c r="F316" s="246"/>
      <c r="G316" s="247"/>
      <c r="H316" s="248"/>
    </row>
    <row r="317" spans="1:10" s="34" customFormat="1" ht="6" customHeight="1" x14ac:dyDescent="0.25">
      <c r="A317" s="236"/>
      <c r="B317" s="237"/>
      <c r="C317" s="238"/>
      <c r="D317" s="238"/>
      <c r="E317" s="238"/>
      <c r="F317" s="238"/>
      <c r="G317" s="239"/>
      <c r="H317" s="240"/>
      <c r="I317" s="259"/>
      <c r="J317" s="275"/>
    </row>
    <row r="318" spans="1:10" x14ac:dyDescent="0.25">
      <c r="A318" s="241"/>
      <c r="B318" s="242"/>
      <c r="C318" s="243"/>
      <c r="D318" s="244"/>
      <c r="E318" s="245"/>
      <c r="F318" s="246"/>
      <c r="G318" s="247"/>
      <c r="H318" s="248"/>
    </row>
    <row r="319" spans="1:10" s="34" customFormat="1" ht="6" customHeight="1" x14ac:dyDescent="0.25">
      <c r="A319" s="236"/>
      <c r="B319" s="237"/>
      <c r="C319" s="238"/>
      <c r="D319" s="238"/>
      <c r="E319" s="238"/>
      <c r="F319" s="238"/>
      <c r="G319" s="239"/>
      <c r="H319" s="240"/>
      <c r="I319" s="259"/>
      <c r="J319" s="275"/>
    </row>
    <row r="320" spans="1:10" x14ac:dyDescent="0.25">
      <c r="A320" s="241"/>
      <c r="B320" s="242"/>
      <c r="C320" s="243"/>
      <c r="D320" s="244"/>
      <c r="E320" s="245"/>
      <c r="F320" s="246"/>
      <c r="G320" s="247"/>
      <c r="H320" s="248"/>
    </row>
    <row r="321" spans="1:10" s="34" customFormat="1" ht="6" customHeight="1" x14ac:dyDescent="0.25">
      <c r="A321" s="236"/>
      <c r="B321" s="237"/>
      <c r="C321" s="238"/>
      <c r="D321" s="238"/>
      <c r="E321" s="238"/>
      <c r="F321" s="238"/>
      <c r="G321" s="239"/>
      <c r="H321" s="240"/>
      <c r="I321" s="259"/>
      <c r="J321" s="275"/>
    </row>
    <row r="322" spans="1:10" x14ac:dyDescent="0.25">
      <c r="A322" s="241"/>
      <c r="B322" s="242"/>
      <c r="C322" s="243"/>
      <c r="D322" s="244"/>
      <c r="E322" s="245"/>
      <c r="F322" s="246"/>
      <c r="G322" s="247"/>
      <c r="H322" s="248"/>
    </row>
    <row r="323" spans="1:10" s="34" customFormat="1" ht="6" customHeight="1" x14ac:dyDescent="0.25">
      <c r="A323" s="236"/>
      <c r="B323" s="237"/>
      <c r="C323" s="238"/>
      <c r="D323" s="238"/>
      <c r="E323" s="238"/>
      <c r="F323" s="238"/>
      <c r="G323" s="239"/>
      <c r="H323" s="240"/>
      <c r="I323" s="259"/>
      <c r="J323" s="275"/>
    </row>
    <row r="324" spans="1:10" x14ac:dyDescent="0.25">
      <c r="A324" s="241"/>
      <c r="B324" s="242"/>
      <c r="C324" s="243"/>
      <c r="D324" s="244"/>
      <c r="E324" s="245"/>
      <c r="F324" s="246"/>
      <c r="G324" s="247"/>
      <c r="H324" s="248"/>
    </row>
    <row r="325" spans="1:10" s="34" customFormat="1" ht="6" customHeight="1" x14ac:dyDescent="0.25">
      <c r="A325" s="236"/>
      <c r="B325" s="237"/>
      <c r="C325" s="238"/>
      <c r="D325" s="238"/>
      <c r="E325" s="238"/>
      <c r="F325" s="238"/>
      <c r="G325" s="239"/>
      <c r="H325" s="240"/>
      <c r="I325" s="259"/>
      <c r="J325" s="275"/>
    </row>
    <row r="326" spans="1:10" x14ac:dyDescent="0.25">
      <c r="A326" s="241"/>
      <c r="B326" s="242"/>
      <c r="C326" s="243"/>
      <c r="D326" s="244"/>
      <c r="E326" s="245"/>
      <c r="F326" s="246"/>
      <c r="G326" s="247"/>
      <c r="H326" s="248"/>
    </row>
    <row r="327" spans="1:10" s="34" customFormat="1" ht="6" customHeight="1" x14ac:dyDescent="0.25">
      <c r="A327" s="236"/>
      <c r="B327" s="237"/>
      <c r="C327" s="238"/>
      <c r="D327" s="238"/>
      <c r="E327" s="238"/>
      <c r="F327" s="238"/>
      <c r="G327" s="239"/>
      <c r="H327" s="240"/>
      <c r="I327" s="259"/>
      <c r="J327" s="275"/>
    </row>
    <row r="328" spans="1:10" x14ac:dyDescent="0.25">
      <c r="A328" s="241"/>
      <c r="B328" s="242"/>
      <c r="C328" s="243"/>
      <c r="D328" s="244"/>
      <c r="E328" s="245"/>
      <c r="F328" s="246"/>
      <c r="G328" s="247"/>
      <c r="H328" s="248"/>
    </row>
    <row r="329" spans="1:10" s="34" customFormat="1" ht="6" customHeight="1" x14ac:dyDescent="0.25">
      <c r="A329" s="236"/>
      <c r="B329" s="237"/>
      <c r="C329" s="238"/>
      <c r="D329" s="238"/>
      <c r="E329" s="238"/>
      <c r="F329" s="238"/>
      <c r="G329" s="239"/>
      <c r="H329" s="240"/>
      <c r="I329" s="259"/>
      <c r="J329" s="275"/>
    </row>
    <row r="330" spans="1:10" x14ac:dyDescent="0.25">
      <c r="A330" s="241"/>
      <c r="B330" s="242"/>
      <c r="C330" s="243"/>
      <c r="D330" s="244"/>
      <c r="E330" s="245"/>
      <c r="F330" s="246"/>
      <c r="G330" s="247"/>
      <c r="H330" s="248"/>
    </row>
    <row r="331" spans="1:10" s="34" customFormat="1" ht="6" customHeight="1" x14ac:dyDescent="0.25">
      <c r="A331" s="236"/>
      <c r="B331" s="237"/>
      <c r="C331" s="238"/>
      <c r="D331" s="238"/>
      <c r="E331" s="238"/>
      <c r="F331" s="238"/>
      <c r="G331" s="239"/>
      <c r="H331" s="240"/>
      <c r="I331" s="259"/>
      <c r="J331" s="275"/>
    </row>
    <row r="332" spans="1:10" x14ac:dyDescent="0.25">
      <c r="A332" s="241"/>
      <c r="B332" s="242"/>
      <c r="C332" s="243"/>
      <c r="D332" s="244"/>
      <c r="E332" s="245"/>
      <c r="F332" s="246"/>
      <c r="G332" s="247"/>
      <c r="H332" s="248"/>
    </row>
    <row r="333" spans="1:10" s="34" customFormat="1" ht="6" customHeight="1" x14ac:dyDescent="0.25">
      <c r="A333" s="236"/>
      <c r="B333" s="237"/>
      <c r="C333" s="238"/>
      <c r="D333" s="238"/>
      <c r="E333" s="238"/>
      <c r="F333" s="238"/>
      <c r="G333" s="239"/>
      <c r="H333" s="240"/>
      <c r="I333" s="259"/>
      <c r="J333" s="275"/>
    </row>
    <row r="334" spans="1:10" x14ac:dyDescent="0.25">
      <c r="A334" s="241"/>
      <c r="B334" s="242"/>
      <c r="C334" s="243"/>
      <c r="D334" s="244"/>
      <c r="E334" s="245"/>
      <c r="F334" s="246"/>
      <c r="G334" s="247"/>
      <c r="H334" s="248"/>
    </row>
    <row r="335" spans="1:10" s="34" customFormat="1" ht="6" customHeight="1" x14ac:dyDescent="0.25">
      <c r="A335" s="236"/>
      <c r="B335" s="237"/>
      <c r="C335" s="238"/>
      <c r="D335" s="238"/>
      <c r="E335" s="238"/>
      <c r="F335" s="238"/>
      <c r="G335" s="239"/>
      <c r="H335" s="240"/>
      <c r="I335" s="259"/>
      <c r="J335" s="275"/>
    </row>
  </sheetData>
  <sheetProtection algorithmName="SHA-512" hashValue="X2yNio9SXZNBwSMmIKQLqCi2eAbDJgAnncHw74wUArJ7S8bbUKzp+qx4hrrdh9eK4l1XPB8vX3iv0AGg1F1b9g==" saltValue="gtV4YTIauIcO7lP9AlFElw==" spinCount="100000" sheet="1"/>
  <phoneticPr fontId="11" type="noConversion"/>
  <pageMargins left="0.88" right="0.75" top="0.28999999999999998" bottom="1" header="0" footer="0"/>
  <pageSetup paperSize="9" orientation="portrait" r:id="rId1"/>
  <headerFooter alignWithMargins="0"/>
  <rowBreaks count="5" manualBreakCount="5">
    <brk id="52" max="5" man="1"/>
    <brk id="118" max="5" man="1"/>
    <brk id="149" max="5" man="1"/>
    <brk id="167" max="5" man="1"/>
    <brk id="268" max="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54"/>
  <sheetViews>
    <sheetView view="pageBreakPreview" topLeftCell="A158" zoomScale="115" zoomScaleNormal="100" zoomScaleSheetLayoutView="115" workbookViewId="0">
      <selection activeCell="D165" sqref="D165"/>
    </sheetView>
  </sheetViews>
  <sheetFormatPr defaultColWidth="9" defaultRowHeight="13.5" x14ac:dyDescent="0.25"/>
  <cols>
    <col min="1" max="1" width="3.28515625" style="42" customWidth="1"/>
    <col min="2" max="2" width="42.5703125" style="21" customWidth="1"/>
    <col min="3" max="3" width="4.5703125" style="22" customWidth="1"/>
    <col min="4" max="4" width="9.28515625" style="39" customWidth="1"/>
    <col min="5" max="5" width="10.140625" style="35" customWidth="1"/>
    <col min="6" max="6" width="14.5703125" style="40" customWidth="1"/>
    <col min="7" max="7" width="6.5703125" style="23" hidden="1" customWidth="1"/>
    <col min="8" max="8" width="19.7109375" style="24" hidden="1" customWidth="1"/>
    <col min="9" max="9" width="17.7109375" style="25" hidden="1" customWidth="1"/>
    <col min="10" max="10" width="30.7109375" style="47" hidden="1" customWidth="1"/>
    <col min="11" max="11" width="9.140625" style="260" customWidth="1"/>
    <col min="12" max="16384" width="9" style="25"/>
  </cols>
  <sheetData>
    <row r="1" spans="1:11" s="55" customFormat="1" ht="12" customHeight="1" x14ac:dyDescent="0.2"/>
    <row r="2" spans="1:11" s="55" customFormat="1" ht="12" customHeight="1" x14ac:dyDescent="0.2">
      <c r="A2" s="56"/>
      <c r="B2" s="56"/>
      <c r="C2" s="56"/>
      <c r="D2" s="56"/>
      <c r="E2" s="56"/>
    </row>
    <row r="3" spans="1:11" s="55" customFormat="1" ht="12" customHeight="1" x14ac:dyDescent="0.2"/>
    <row r="4" spans="1:11" s="58" customFormat="1" ht="12.75" x14ac:dyDescent="0.25">
      <c r="A4" s="64"/>
      <c r="B4" s="65" t="s">
        <v>36</v>
      </c>
      <c r="C4" s="66" t="s">
        <v>5</v>
      </c>
      <c r="D4" s="67" t="s">
        <v>6</v>
      </c>
      <c r="E4" s="57" t="s">
        <v>7</v>
      </c>
      <c r="F4" s="57" t="s">
        <v>8</v>
      </c>
    </row>
    <row r="5" spans="1:11" s="63" customFormat="1" ht="9" x14ac:dyDescent="0.2">
      <c r="A5" s="59"/>
      <c r="B5" s="60"/>
      <c r="C5" s="61"/>
      <c r="D5" s="61"/>
      <c r="E5" s="168"/>
      <c r="F5" s="60"/>
      <c r="G5" s="62"/>
    </row>
    <row r="6" spans="1:11" s="9" customFormat="1" ht="12.75" x14ac:dyDescent="0.2">
      <c r="A6" s="43"/>
      <c r="B6" s="5"/>
      <c r="C6" s="6"/>
      <c r="D6" s="7"/>
      <c r="E6" s="8"/>
      <c r="F6" s="8"/>
      <c r="H6" s="52"/>
      <c r="I6" s="52"/>
      <c r="J6" s="52"/>
      <c r="K6" s="185"/>
    </row>
    <row r="7" spans="1:11" s="9" customFormat="1" ht="12.75" x14ac:dyDescent="0.2">
      <c r="A7" s="43"/>
      <c r="B7" s="5"/>
      <c r="C7" s="6"/>
      <c r="D7" s="7"/>
      <c r="E7" s="8"/>
      <c r="F7" s="8"/>
      <c r="H7" s="52"/>
      <c r="I7" s="52"/>
      <c r="J7" s="52"/>
      <c r="K7" s="185"/>
    </row>
    <row r="8" spans="1:11" s="9" customFormat="1" ht="12.75" x14ac:dyDescent="0.2">
      <c r="A8" s="43"/>
      <c r="B8" s="5"/>
      <c r="C8" s="6"/>
      <c r="D8" s="7"/>
      <c r="E8" s="8"/>
      <c r="F8" s="8"/>
      <c r="H8" s="52"/>
      <c r="I8" s="52"/>
      <c r="J8" s="52"/>
      <c r="K8" s="185"/>
    </row>
    <row r="9" spans="1:11" s="9" customFormat="1" ht="12.75" x14ac:dyDescent="0.2">
      <c r="A9" s="43"/>
      <c r="B9" s="5"/>
      <c r="C9" s="6"/>
      <c r="D9" s="7"/>
      <c r="E9" s="8"/>
      <c r="F9" s="8"/>
      <c r="H9" s="52"/>
      <c r="I9" s="52"/>
      <c r="J9" s="52"/>
      <c r="K9" s="185"/>
    </row>
    <row r="10" spans="1:11" s="9" customFormat="1" ht="12.75" x14ac:dyDescent="0.25">
      <c r="A10" s="44"/>
      <c r="B10" s="10" t="s">
        <v>88</v>
      </c>
      <c r="C10" s="11"/>
      <c r="D10" s="12"/>
      <c r="E10" s="3"/>
      <c r="F10" s="3"/>
      <c r="H10" s="52"/>
      <c r="I10" s="52"/>
      <c r="J10" s="52"/>
      <c r="K10" s="185"/>
    </row>
    <row r="11" spans="1:11" s="9" customFormat="1" ht="12.75" x14ac:dyDescent="0.25">
      <c r="A11" s="45" t="s">
        <v>10</v>
      </c>
      <c r="B11" s="13"/>
      <c r="C11" s="11"/>
      <c r="D11" s="12"/>
      <c r="E11" s="3"/>
      <c r="F11" s="3"/>
      <c r="H11" s="52"/>
      <c r="I11" s="52"/>
      <c r="J11" s="52"/>
      <c r="K11" s="185"/>
    </row>
    <row r="12" spans="1:11" s="9" customFormat="1" ht="12.75" x14ac:dyDescent="0.25">
      <c r="A12" s="44"/>
      <c r="B12" s="14"/>
      <c r="C12" s="11"/>
      <c r="D12" s="12"/>
      <c r="E12" s="3"/>
      <c r="F12" s="3"/>
      <c r="H12" s="52"/>
      <c r="I12" s="52"/>
      <c r="J12" s="52"/>
      <c r="K12" s="185"/>
    </row>
    <row r="13" spans="1:11" s="9" customFormat="1" ht="12.75" x14ac:dyDescent="0.25">
      <c r="A13" s="44"/>
      <c r="B13" s="10" t="s">
        <v>3</v>
      </c>
      <c r="C13" s="11"/>
      <c r="D13" s="12"/>
      <c r="E13" s="3"/>
      <c r="F13" s="3"/>
      <c r="H13" s="52"/>
      <c r="I13" s="52"/>
      <c r="J13" s="52"/>
      <c r="K13" s="185"/>
    </row>
    <row r="14" spans="1:11" s="9" customFormat="1" ht="38.25" x14ac:dyDescent="0.25">
      <c r="A14" s="44"/>
      <c r="B14" s="14" t="s">
        <v>87</v>
      </c>
      <c r="C14" s="11"/>
      <c r="D14" s="12"/>
      <c r="E14" s="3"/>
      <c r="F14" s="3"/>
      <c r="H14" s="52"/>
      <c r="I14" s="52"/>
      <c r="J14" s="52"/>
      <c r="K14" s="185"/>
    </row>
    <row r="15" spans="1:11" s="9" customFormat="1" ht="12.75" x14ac:dyDescent="0.25">
      <c r="A15" s="44"/>
      <c r="B15" s="15" t="s">
        <v>70</v>
      </c>
      <c r="C15" s="11"/>
      <c r="D15" s="12"/>
      <c r="E15" s="3"/>
      <c r="F15" s="3"/>
      <c r="H15" s="52"/>
      <c r="I15" s="52"/>
      <c r="J15" s="52"/>
      <c r="K15" s="185"/>
    </row>
    <row r="16" spans="1:11" s="9" customFormat="1" ht="25.5" x14ac:dyDescent="0.25">
      <c r="A16" s="44"/>
      <c r="B16" s="15" t="s">
        <v>111</v>
      </c>
      <c r="C16" s="11"/>
      <c r="D16" s="12"/>
      <c r="E16" s="3"/>
      <c r="F16" s="3"/>
      <c r="H16" s="52"/>
      <c r="I16" s="52"/>
      <c r="J16" s="52"/>
      <c r="K16" s="185"/>
    </row>
    <row r="17" spans="1:11" s="9" customFormat="1" ht="12.75" x14ac:dyDescent="0.25">
      <c r="A17" s="44"/>
      <c r="B17" s="15"/>
      <c r="C17" s="11"/>
      <c r="D17" s="12"/>
      <c r="E17" s="3"/>
      <c r="F17" s="3"/>
      <c r="H17" s="52"/>
      <c r="I17" s="52"/>
      <c r="J17" s="52"/>
      <c r="K17" s="185"/>
    </row>
    <row r="18" spans="1:11" s="9" customFormat="1" ht="12.75" x14ac:dyDescent="0.25">
      <c r="A18" s="44"/>
      <c r="B18" s="15"/>
      <c r="C18" s="11"/>
      <c r="D18" s="12"/>
      <c r="E18" s="3"/>
      <c r="F18" s="3"/>
      <c r="H18" s="52"/>
      <c r="I18" s="52"/>
      <c r="J18" s="52"/>
      <c r="K18" s="185"/>
    </row>
    <row r="19" spans="1:11" s="9" customFormat="1" ht="12.75" x14ac:dyDescent="0.25">
      <c r="A19" s="44"/>
      <c r="B19" s="15"/>
      <c r="C19" s="11"/>
      <c r="D19" s="12"/>
      <c r="E19" s="3"/>
      <c r="F19" s="3"/>
      <c r="H19" s="52"/>
      <c r="I19" s="52"/>
      <c r="J19" s="52"/>
      <c r="K19" s="185"/>
    </row>
    <row r="20" spans="1:11" s="9" customFormat="1" ht="12.75" x14ac:dyDescent="0.25">
      <c r="A20" s="46"/>
      <c r="B20" s="16"/>
      <c r="C20" s="17"/>
      <c r="D20" s="18"/>
      <c r="E20" s="19"/>
      <c r="F20" s="19"/>
      <c r="H20" s="52"/>
      <c r="I20" s="52"/>
      <c r="J20" s="52"/>
      <c r="K20" s="185"/>
    </row>
    <row r="21" spans="1:11" s="9" customFormat="1" ht="12.75" x14ac:dyDescent="0.2">
      <c r="A21" s="46"/>
      <c r="B21" s="20"/>
      <c r="C21" s="17"/>
      <c r="D21" s="18"/>
      <c r="E21" s="19"/>
      <c r="F21" s="19"/>
      <c r="H21" s="52"/>
      <c r="I21" s="52"/>
      <c r="J21" s="52"/>
      <c r="K21" s="185"/>
    </row>
    <row r="23" spans="1:11" s="9" customFormat="1" ht="12.75" x14ac:dyDescent="0.2">
      <c r="A23" s="46"/>
      <c r="B23" s="26"/>
      <c r="C23" s="17"/>
      <c r="D23" s="18"/>
      <c r="E23" s="19"/>
      <c r="F23" s="19"/>
      <c r="H23" s="52"/>
      <c r="I23" s="52"/>
      <c r="J23" s="52"/>
      <c r="K23" s="185"/>
    </row>
    <row r="24" spans="1:11" s="9" customFormat="1" ht="12.75" x14ac:dyDescent="0.2">
      <c r="A24" s="46"/>
      <c r="B24" s="20"/>
      <c r="C24" s="17"/>
      <c r="D24" s="18"/>
      <c r="E24" s="19"/>
      <c r="F24" s="19"/>
      <c r="H24" s="52"/>
      <c r="I24" s="52"/>
      <c r="J24" s="52"/>
      <c r="K24" s="185"/>
    </row>
    <row r="25" spans="1:11" s="9" customFormat="1" ht="12.75" x14ac:dyDescent="0.2">
      <c r="A25" s="46"/>
      <c r="B25" s="20"/>
      <c r="C25" s="17"/>
      <c r="D25" s="18"/>
      <c r="E25" s="19"/>
      <c r="F25" s="19"/>
      <c r="H25" s="52"/>
      <c r="I25" s="52"/>
      <c r="J25" s="52"/>
      <c r="K25" s="185"/>
    </row>
    <row r="26" spans="1:11" s="9" customFormat="1" ht="12.75" x14ac:dyDescent="0.25">
      <c r="A26" s="46"/>
      <c r="B26" s="27" t="s">
        <v>20</v>
      </c>
      <c r="C26" s="11"/>
      <c r="D26" s="18"/>
      <c r="E26" s="19"/>
      <c r="F26" s="19"/>
      <c r="H26" s="52"/>
      <c r="I26" s="52"/>
      <c r="J26" s="52"/>
      <c r="K26" s="185"/>
    </row>
    <row r="27" spans="1:11" s="9" customFormat="1" ht="12.75" x14ac:dyDescent="0.2">
      <c r="A27" s="46"/>
      <c r="B27" s="15"/>
      <c r="C27" s="17"/>
      <c r="D27" s="18"/>
      <c r="E27" s="19"/>
      <c r="F27" s="19"/>
      <c r="H27" s="52"/>
      <c r="I27" s="52"/>
      <c r="J27" s="52"/>
      <c r="K27" s="185"/>
    </row>
    <row r="28" spans="1:11" s="9" customFormat="1" ht="12.75" x14ac:dyDescent="0.2">
      <c r="A28" s="46"/>
      <c r="B28" s="15"/>
      <c r="C28" s="17"/>
      <c r="D28" s="18"/>
      <c r="E28" s="19"/>
      <c r="F28" s="19"/>
      <c r="H28" s="52"/>
      <c r="I28" s="52"/>
      <c r="J28" s="52"/>
      <c r="K28" s="185"/>
    </row>
    <row r="29" spans="1:11" s="9" customFormat="1" ht="12.75" x14ac:dyDescent="0.2">
      <c r="A29" s="46"/>
      <c r="B29" s="15"/>
      <c r="C29" s="17"/>
      <c r="D29" s="18"/>
      <c r="E29" s="19"/>
      <c r="F29" s="19"/>
      <c r="H29" s="52"/>
      <c r="I29" s="52"/>
      <c r="J29" s="52"/>
      <c r="K29" s="185"/>
    </row>
    <row r="30" spans="1:11" s="9" customFormat="1" ht="12.75" x14ac:dyDescent="0.2">
      <c r="A30" s="46"/>
      <c r="B30" s="15"/>
      <c r="C30" s="17"/>
      <c r="D30" s="18"/>
      <c r="E30" s="19"/>
      <c r="F30" s="19"/>
      <c r="H30" s="52"/>
      <c r="I30" s="52"/>
      <c r="J30" s="52"/>
      <c r="K30" s="185"/>
    </row>
    <row r="31" spans="1:11" s="9" customFormat="1" ht="12.75" x14ac:dyDescent="0.2">
      <c r="A31" s="46"/>
      <c r="B31" s="15"/>
      <c r="C31" s="17"/>
      <c r="D31" s="18"/>
      <c r="E31" s="19"/>
      <c r="F31" s="19"/>
      <c r="H31" s="52"/>
      <c r="I31" s="52"/>
      <c r="J31" s="52"/>
      <c r="K31" s="185"/>
    </row>
    <row r="32" spans="1:11" s="9" customFormat="1" ht="12.75" x14ac:dyDescent="0.2">
      <c r="A32" s="46"/>
      <c r="B32" s="15"/>
      <c r="C32" s="17"/>
      <c r="D32" s="18"/>
      <c r="E32" s="19"/>
      <c r="F32" s="19"/>
      <c r="H32" s="52"/>
      <c r="I32" s="52"/>
      <c r="J32" s="52"/>
      <c r="K32" s="185"/>
    </row>
    <row r="33" spans="1:11" s="9" customFormat="1" ht="12.75" x14ac:dyDescent="0.2">
      <c r="A33" s="46"/>
      <c r="B33" s="15"/>
      <c r="C33" s="17"/>
      <c r="D33" s="18"/>
      <c r="E33" s="19"/>
      <c r="F33" s="19"/>
      <c r="H33" s="52"/>
      <c r="I33" s="52"/>
      <c r="J33" s="52"/>
      <c r="K33" s="185"/>
    </row>
    <row r="34" spans="1:11" s="9" customFormat="1" ht="12.75" x14ac:dyDescent="0.2">
      <c r="A34" s="46"/>
      <c r="B34" s="15"/>
      <c r="C34" s="17"/>
      <c r="D34" s="18"/>
      <c r="E34" s="19"/>
      <c r="F34" s="19"/>
      <c r="H34" s="52"/>
      <c r="I34" s="52"/>
      <c r="J34" s="52"/>
      <c r="K34" s="185"/>
    </row>
    <row r="35" spans="1:11" s="9" customFormat="1" ht="12.75" x14ac:dyDescent="0.2">
      <c r="A35" s="46"/>
      <c r="B35" s="15"/>
      <c r="C35" s="17"/>
      <c r="D35" s="18"/>
      <c r="E35" s="19"/>
      <c r="F35" s="19"/>
      <c r="H35" s="52"/>
      <c r="I35" s="52"/>
      <c r="J35" s="52"/>
      <c r="K35" s="185"/>
    </row>
    <row r="36" spans="1:11" s="9" customFormat="1" ht="12.75" x14ac:dyDescent="0.2">
      <c r="A36" s="46"/>
      <c r="B36" s="15"/>
      <c r="C36" s="17"/>
      <c r="D36" s="18"/>
      <c r="E36" s="19"/>
      <c r="F36" s="19"/>
      <c r="H36" s="52"/>
      <c r="I36" s="52"/>
      <c r="J36" s="52"/>
      <c r="K36" s="185"/>
    </row>
    <row r="37" spans="1:11" s="9" customFormat="1" ht="12.75" x14ac:dyDescent="0.2">
      <c r="A37" s="46"/>
      <c r="B37" s="15"/>
      <c r="C37" s="17"/>
      <c r="D37" s="18"/>
      <c r="E37" s="19"/>
      <c r="F37" s="19"/>
      <c r="H37" s="52"/>
      <c r="I37" s="52"/>
      <c r="J37" s="52"/>
      <c r="K37" s="185"/>
    </row>
    <row r="38" spans="1:11" s="9" customFormat="1" ht="12.75" x14ac:dyDescent="0.2">
      <c r="A38" s="46"/>
      <c r="B38" s="15"/>
      <c r="C38" s="17"/>
      <c r="D38" s="18"/>
      <c r="E38" s="19"/>
      <c r="F38" s="19"/>
      <c r="H38" s="52"/>
      <c r="I38" s="52"/>
      <c r="J38" s="52"/>
      <c r="K38" s="185"/>
    </row>
    <row r="39" spans="1:11" s="9" customFormat="1" ht="12.75" x14ac:dyDescent="0.2">
      <c r="A39" s="46"/>
      <c r="B39" s="15"/>
      <c r="C39" s="17"/>
      <c r="D39" s="18"/>
      <c r="E39" s="19"/>
      <c r="F39" s="19"/>
      <c r="H39" s="52"/>
      <c r="I39" s="52"/>
      <c r="J39" s="52"/>
      <c r="K39" s="185"/>
    </row>
    <row r="40" spans="1:11" s="9" customFormat="1" ht="12.75" x14ac:dyDescent="0.2">
      <c r="A40" s="46"/>
      <c r="B40" s="15"/>
      <c r="C40" s="17"/>
      <c r="D40" s="18"/>
      <c r="E40" s="19"/>
      <c r="F40" s="19"/>
      <c r="H40" s="52"/>
      <c r="I40" s="52"/>
      <c r="J40" s="52"/>
      <c r="K40" s="185"/>
    </row>
    <row r="41" spans="1:11" s="9" customFormat="1" ht="12.75" x14ac:dyDescent="0.2">
      <c r="A41" s="46"/>
      <c r="B41" s="15"/>
      <c r="C41" s="17"/>
      <c r="D41" s="18"/>
      <c r="E41" s="19"/>
      <c r="F41" s="19"/>
      <c r="H41" s="52"/>
      <c r="I41" s="52"/>
      <c r="J41" s="52"/>
      <c r="K41" s="185"/>
    </row>
    <row r="42" spans="1:11" s="9" customFormat="1" ht="12.75" x14ac:dyDescent="0.2">
      <c r="A42" s="46"/>
      <c r="B42" s="15"/>
      <c r="C42" s="17"/>
      <c r="D42" s="18"/>
      <c r="E42" s="19"/>
      <c r="F42" s="19"/>
      <c r="H42" s="52"/>
      <c r="I42" s="52"/>
      <c r="J42" s="52"/>
      <c r="K42" s="185"/>
    </row>
    <row r="43" spans="1:11" s="9" customFormat="1" ht="25.5" x14ac:dyDescent="0.2">
      <c r="A43" s="46"/>
      <c r="B43" s="15" t="s">
        <v>0</v>
      </c>
      <c r="C43" s="17"/>
      <c r="D43" s="18"/>
      <c r="E43" s="19"/>
      <c r="F43" s="19"/>
      <c r="H43" s="52"/>
      <c r="I43" s="52"/>
      <c r="J43" s="52"/>
      <c r="K43" s="185"/>
    </row>
    <row r="44" spans="1:11" s="9" customFormat="1" ht="12.75" x14ac:dyDescent="0.2">
      <c r="A44" s="46"/>
      <c r="B44" s="15"/>
      <c r="C44" s="17"/>
      <c r="D44" s="18"/>
      <c r="E44" s="19"/>
      <c r="F44" s="19"/>
      <c r="H44" s="52"/>
      <c r="I44" s="52"/>
      <c r="J44" s="52"/>
      <c r="K44" s="185"/>
    </row>
    <row r="45" spans="1:11" s="9" customFormat="1" ht="12.75" x14ac:dyDescent="0.2">
      <c r="A45" s="46"/>
      <c r="B45" s="15"/>
      <c r="C45" s="17"/>
      <c r="D45" s="18"/>
      <c r="E45" s="19"/>
      <c r="F45" s="19"/>
      <c r="H45" s="52"/>
      <c r="I45" s="52"/>
      <c r="J45" s="52"/>
      <c r="K45" s="185"/>
    </row>
    <row r="46" spans="1:11" s="9" customFormat="1" ht="12.75" x14ac:dyDescent="0.2">
      <c r="A46" s="46"/>
      <c r="B46" s="15"/>
      <c r="C46" s="17"/>
      <c r="D46" s="18"/>
      <c r="E46" s="19"/>
      <c r="F46" s="19"/>
      <c r="H46" s="52"/>
      <c r="I46" s="52"/>
      <c r="J46" s="52"/>
      <c r="K46" s="185"/>
    </row>
    <row r="47" spans="1:11" s="9" customFormat="1" ht="12.75" x14ac:dyDescent="0.2">
      <c r="A47" s="46"/>
      <c r="B47" s="15"/>
      <c r="C47" s="17"/>
      <c r="D47" s="18"/>
      <c r="E47" s="19"/>
      <c r="F47" s="19"/>
      <c r="H47" s="52"/>
      <c r="I47" s="52"/>
      <c r="J47" s="52"/>
      <c r="K47" s="185"/>
    </row>
    <row r="48" spans="1:11" s="9" customFormat="1" ht="12.75" x14ac:dyDescent="0.2">
      <c r="A48" s="46"/>
      <c r="B48" s="15"/>
      <c r="C48" s="17"/>
      <c r="D48" s="18"/>
      <c r="E48" s="19"/>
      <c r="F48" s="19"/>
      <c r="H48" s="52"/>
      <c r="I48" s="52"/>
      <c r="J48" s="52"/>
      <c r="K48" s="185"/>
    </row>
    <row r="49" spans="1:11" s="9" customFormat="1" ht="12.75" x14ac:dyDescent="0.2">
      <c r="A49" s="46"/>
      <c r="B49" s="71" t="s">
        <v>89</v>
      </c>
      <c r="C49" s="17"/>
      <c r="D49" s="18"/>
      <c r="E49" s="19"/>
      <c r="F49" s="19"/>
      <c r="H49" s="52"/>
      <c r="I49" s="52"/>
      <c r="J49" s="52"/>
      <c r="K49" s="185"/>
    </row>
    <row r="50" spans="1:11" s="9" customFormat="1" ht="12.75" x14ac:dyDescent="0.2">
      <c r="A50" s="46"/>
      <c r="B50" s="15"/>
      <c r="C50" s="17"/>
      <c r="D50" s="18"/>
      <c r="E50" s="19"/>
      <c r="F50" s="19"/>
      <c r="H50" s="52"/>
      <c r="I50" s="52"/>
      <c r="J50" s="52"/>
      <c r="K50" s="185"/>
    </row>
    <row r="51" spans="1:11" s="9" customFormat="1" ht="12.75" x14ac:dyDescent="0.2">
      <c r="A51" s="46"/>
      <c r="B51" s="15"/>
      <c r="C51" s="17"/>
      <c r="D51" s="18"/>
      <c r="E51" s="19"/>
      <c r="F51" s="19"/>
      <c r="H51" s="52"/>
      <c r="I51" s="52"/>
      <c r="J51" s="52"/>
      <c r="K51" s="185"/>
    </row>
    <row r="52" spans="1:11" s="9" customFormat="1" ht="12.75" x14ac:dyDescent="0.2">
      <c r="A52" s="46"/>
      <c r="B52" s="15"/>
      <c r="C52" s="17"/>
      <c r="D52" s="18"/>
      <c r="E52" s="19"/>
      <c r="F52" s="19"/>
      <c r="H52" s="52"/>
      <c r="I52" s="52"/>
      <c r="J52" s="52"/>
      <c r="K52" s="185"/>
    </row>
    <row r="53" spans="1:11" s="29" customFormat="1" ht="12.75" x14ac:dyDescent="0.2">
      <c r="A53" s="169" t="s">
        <v>10</v>
      </c>
      <c r="B53" s="170" t="s">
        <v>21</v>
      </c>
      <c r="C53" s="171" t="s">
        <v>9</v>
      </c>
      <c r="D53" s="172" t="s">
        <v>10</v>
      </c>
      <c r="E53" s="173" t="s">
        <v>9</v>
      </c>
      <c r="F53" s="174"/>
      <c r="G53" s="175"/>
      <c r="H53" s="176"/>
      <c r="J53" s="48"/>
      <c r="K53" s="4"/>
    </row>
    <row r="54" spans="1:11" s="29" customFormat="1" ht="12.75" x14ac:dyDescent="0.2">
      <c r="A54" s="169"/>
      <c r="B54" s="177"/>
      <c r="C54" s="171"/>
      <c r="D54" s="172"/>
      <c r="E54" s="173"/>
      <c r="F54" s="3"/>
      <c r="G54" s="175"/>
      <c r="H54" s="178"/>
      <c r="I54" s="3"/>
      <c r="J54" s="48"/>
      <c r="K54" s="4"/>
    </row>
    <row r="55" spans="1:11" s="4" customFormat="1" ht="84" x14ac:dyDescent="0.2">
      <c r="A55" s="169">
        <v>1</v>
      </c>
      <c r="B55" s="69" t="s">
        <v>108</v>
      </c>
      <c r="C55" s="171" t="s">
        <v>11</v>
      </c>
      <c r="D55" s="172">
        <v>1</v>
      </c>
      <c r="E55" s="36"/>
      <c r="F55" s="3">
        <f>D55*E55</f>
        <v>0</v>
      </c>
      <c r="G55" s="175"/>
      <c r="H55" s="178"/>
      <c r="I55" s="3"/>
      <c r="J55" s="50"/>
    </row>
    <row r="56" spans="1:11" s="4" customFormat="1" ht="12.75" x14ac:dyDescent="0.2">
      <c r="A56" s="169"/>
      <c r="B56" s="179"/>
      <c r="C56" s="171"/>
      <c r="D56" s="172"/>
      <c r="E56" s="36"/>
      <c r="F56" s="174"/>
      <c r="G56" s="175"/>
      <c r="H56" s="176"/>
      <c r="J56" s="50"/>
    </row>
    <row r="57" spans="1:11" s="4" customFormat="1" ht="72" x14ac:dyDescent="0.2">
      <c r="A57" s="169">
        <f>+A55+1</f>
        <v>2</v>
      </c>
      <c r="B57" s="180" t="s">
        <v>192</v>
      </c>
      <c r="C57" s="171" t="s">
        <v>25</v>
      </c>
      <c r="D57" s="172">
        <v>10</v>
      </c>
      <c r="E57" s="36"/>
      <c r="F57" s="3">
        <f>D57*E57</f>
        <v>0</v>
      </c>
      <c r="G57" s="175"/>
      <c r="H57" s="178"/>
      <c r="I57" s="3"/>
      <c r="J57" s="50"/>
    </row>
    <row r="58" spans="1:11" s="4" customFormat="1" ht="12.75" x14ac:dyDescent="0.2">
      <c r="A58" s="169"/>
      <c r="B58" s="179"/>
      <c r="C58" s="171"/>
      <c r="D58" s="172"/>
      <c r="E58" s="36"/>
      <c r="F58" s="174"/>
      <c r="G58" s="175"/>
      <c r="H58" s="176"/>
      <c r="J58" s="50"/>
    </row>
    <row r="59" spans="1:11" s="4" customFormat="1" ht="24" x14ac:dyDescent="0.2">
      <c r="A59" s="169">
        <f>+A57+1</f>
        <v>3</v>
      </c>
      <c r="B59" s="179" t="s">
        <v>29</v>
      </c>
      <c r="C59" s="171" t="s">
        <v>25</v>
      </c>
      <c r="D59" s="172">
        <v>10</v>
      </c>
      <c r="E59" s="36"/>
      <c r="F59" s="3">
        <f>D59*E59</f>
        <v>0</v>
      </c>
      <c r="G59" s="175"/>
      <c r="H59" s="178"/>
      <c r="I59" s="3"/>
      <c r="J59" s="68"/>
    </row>
    <row r="60" spans="1:11" s="4" customFormat="1" ht="12.75" x14ac:dyDescent="0.2">
      <c r="A60" s="169"/>
      <c r="B60" s="179"/>
      <c r="C60" s="171"/>
      <c r="D60" s="172"/>
      <c r="E60" s="36"/>
      <c r="F60" s="174"/>
      <c r="G60" s="175"/>
      <c r="H60" s="176"/>
      <c r="J60" s="50"/>
    </row>
    <row r="61" spans="1:11" s="4" customFormat="1" ht="60" x14ac:dyDescent="0.2">
      <c r="A61" s="169">
        <f>+A59+1</f>
        <v>4</v>
      </c>
      <c r="B61" s="179" t="s">
        <v>191</v>
      </c>
      <c r="C61" s="171" t="s">
        <v>11</v>
      </c>
      <c r="D61" s="172">
        <v>1</v>
      </c>
      <c r="E61" s="36"/>
      <c r="F61" s="3">
        <f>D61*E61</f>
        <v>0</v>
      </c>
      <c r="G61" s="175"/>
      <c r="H61" s="178"/>
      <c r="I61" s="3"/>
      <c r="J61" s="68"/>
    </row>
    <row r="62" spans="1:11" s="4" customFormat="1" ht="12.75" x14ac:dyDescent="0.2">
      <c r="A62" s="169"/>
      <c r="B62" s="179"/>
      <c r="C62" s="171"/>
      <c r="D62" s="172"/>
      <c r="E62" s="31"/>
      <c r="F62" s="174"/>
      <c r="G62" s="175"/>
      <c r="H62" s="181"/>
      <c r="J62" s="50"/>
    </row>
    <row r="63" spans="1:11" s="4" customFormat="1" ht="60" x14ac:dyDescent="0.2">
      <c r="A63" s="169">
        <f>A61+1</f>
        <v>5</v>
      </c>
      <c r="B63" s="179" t="s">
        <v>71</v>
      </c>
      <c r="C63" s="171" t="s">
        <v>13</v>
      </c>
      <c r="D63" s="172">
        <v>3600</v>
      </c>
      <c r="E63" s="1"/>
      <c r="F63" s="3">
        <f>D63*E63</f>
        <v>0</v>
      </c>
      <c r="G63" s="175"/>
      <c r="H63" s="181"/>
      <c r="I63" s="3"/>
      <c r="J63" s="68"/>
    </row>
    <row r="64" spans="1:11" s="185" customFormat="1" ht="12" x14ac:dyDescent="0.2">
      <c r="A64" s="182"/>
      <c r="B64" s="69"/>
      <c r="C64" s="183"/>
      <c r="D64" s="184"/>
      <c r="E64" s="1"/>
      <c r="F64" s="3"/>
    </row>
    <row r="65" spans="1:11" s="185" customFormat="1" ht="228" x14ac:dyDescent="0.2">
      <c r="A65" s="182">
        <f>A63+1</f>
        <v>6</v>
      </c>
      <c r="B65" s="177" t="s">
        <v>193</v>
      </c>
      <c r="C65" s="183" t="s">
        <v>15</v>
      </c>
      <c r="D65" s="184">
        <v>2</v>
      </c>
      <c r="E65" s="1"/>
      <c r="F65" s="3">
        <f>D65*E65</f>
        <v>0</v>
      </c>
    </row>
    <row r="66" spans="1:11" s="4" customFormat="1" ht="12.75" x14ac:dyDescent="0.2">
      <c r="A66" s="169"/>
      <c r="B66" s="177"/>
      <c r="C66" s="171"/>
      <c r="D66" s="172"/>
      <c r="E66" s="36"/>
      <c r="F66" s="174"/>
      <c r="G66" s="175"/>
      <c r="H66" s="176"/>
      <c r="J66" s="50"/>
    </row>
    <row r="67" spans="1:11" s="4" customFormat="1" ht="120" x14ac:dyDescent="0.2">
      <c r="A67" s="169">
        <f>A65+1</f>
        <v>7</v>
      </c>
      <c r="B67" s="177" t="s">
        <v>188</v>
      </c>
      <c r="C67" s="171" t="s">
        <v>11</v>
      </c>
      <c r="D67" s="172">
        <v>1</v>
      </c>
      <c r="E67" s="36"/>
      <c r="F67" s="3">
        <f>D67*E67</f>
        <v>0</v>
      </c>
      <c r="G67" s="175"/>
      <c r="H67" s="178"/>
      <c r="I67" s="3"/>
      <c r="J67" s="68"/>
    </row>
    <row r="68" spans="1:11" s="4" customFormat="1" ht="12.75" x14ac:dyDescent="0.2">
      <c r="A68" s="169"/>
      <c r="B68" s="177"/>
      <c r="C68" s="171"/>
      <c r="D68" s="172"/>
      <c r="E68" s="36"/>
      <c r="F68" s="174"/>
      <c r="G68" s="175"/>
      <c r="H68" s="176"/>
      <c r="J68" s="50"/>
    </row>
    <row r="69" spans="1:11" s="4" customFormat="1" ht="36" x14ac:dyDescent="0.2">
      <c r="A69" s="169">
        <f>A67+1</f>
        <v>8</v>
      </c>
      <c r="B69" s="177" t="s">
        <v>190</v>
      </c>
      <c r="C69" s="171" t="s">
        <v>11</v>
      </c>
      <c r="D69" s="172">
        <v>1</v>
      </c>
      <c r="E69" s="36"/>
      <c r="F69" s="3">
        <f>D69*E69</f>
        <v>0</v>
      </c>
      <c r="G69" s="175"/>
      <c r="H69" s="178"/>
      <c r="I69" s="3"/>
      <c r="J69" s="68"/>
    </row>
    <row r="70" spans="1:11" s="29" customFormat="1" ht="12.75" x14ac:dyDescent="0.2">
      <c r="A70" s="169"/>
      <c r="B70" s="177"/>
      <c r="C70" s="171"/>
      <c r="D70" s="172"/>
      <c r="E70" s="36"/>
      <c r="F70" s="3"/>
      <c r="G70" s="175"/>
      <c r="H70" s="178"/>
      <c r="I70" s="3"/>
      <c r="J70" s="49"/>
      <c r="K70" s="4"/>
    </row>
    <row r="71" spans="1:11" s="30" customFormat="1" ht="12.75" x14ac:dyDescent="0.25">
      <c r="A71" s="186" t="s">
        <v>4</v>
      </c>
      <c r="B71" s="177"/>
      <c r="C71" s="171"/>
      <c r="D71" s="172"/>
      <c r="E71" s="36"/>
      <c r="F71" s="174"/>
      <c r="G71" s="187"/>
      <c r="H71" s="188"/>
      <c r="J71" s="48"/>
      <c r="K71" s="32"/>
    </row>
    <row r="72" spans="1:11" s="4" customFormat="1" ht="12.75" x14ac:dyDescent="0.25">
      <c r="A72" s="189" t="str">
        <f>CONCATENATE("SKUPAJ:  ",B53)</f>
        <v>SKUPAJ:  I. PRIPRAVLJALNA in ZAKLJUČNA DELA</v>
      </c>
      <c r="B72" s="177"/>
      <c r="C72" s="171"/>
      <c r="D72" s="172"/>
      <c r="E72" s="36"/>
      <c r="F72" s="190">
        <f>SUM(F55:F69)</f>
        <v>0</v>
      </c>
      <c r="G72" s="175"/>
      <c r="H72" s="176"/>
      <c r="I72" s="190"/>
      <c r="J72" s="50"/>
    </row>
    <row r="73" spans="1:11" s="30" customFormat="1" ht="12.75" x14ac:dyDescent="0.25">
      <c r="A73" s="186" t="s">
        <v>4</v>
      </c>
      <c r="B73" s="177"/>
      <c r="C73" s="171"/>
      <c r="D73" s="172"/>
      <c r="E73" s="36"/>
      <c r="F73" s="174"/>
      <c r="G73" s="187"/>
      <c r="H73" s="188"/>
      <c r="J73" s="48"/>
      <c r="K73" s="32"/>
    </row>
    <row r="74" spans="1:11" s="30" customFormat="1" ht="12" customHeight="1" x14ac:dyDescent="0.25">
      <c r="A74" s="191" t="s">
        <v>10</v>
      </c>
      <c r="B74" s="192"/>
      <c r="C74" s="193"/>
      <c r="D74" s="193"/>
      <c r="E74" s="37"/>
      <c r="F74" s="193"/>
      <c r="G74" s="187"/>
      <c r="H74" s="188"/>
      <c r="J74" s="48"/>
      <c r="K74" s="32"/>
    </row>
    <row r="75" spans="1:11" s="4" customFormat="1" ht="12.75" x14ac:dyDescent="0.2">
      <c r="A75" s="169" t="s">
        <v>10</v>
      </c>
      <c r="B75" s="170" t="s">
        <v>19</v>
      </c>
      <c r="C75" s="171" t="s">
        <v>9</v>
      </c>
      <c r="D75" s="172" t="s">
        <v>10</v>
      </c>
      <c r="E75" s="36"/>
      <c r="F75" s="174"/>
      <c r="G75" s="175"/>
      <c r="H75" s="176"/>
      <c r="J75" s="50"/>
    </row>
    <row r="76" spans="1:11" s="185" customFormat="1" ht="12.75" x14ac:dyDescent="0.2">
      <c r="A76" s="194"/>
      <c r="B76" s="69"/>
      <c r="C76" s="183"/>
      <c r="D76" s="184"/>
      <c r="E76" s="1"/>
      <c r="F76" s="3"/>
      <c r="H76" s="178"/>
      <c r="I76" s="3"/>
      <c r="J76" s="195"/>
    </row>
    <row r="77" spans="1:11" s="185" customFormat="1" ht="48" x14ac:dyDescent="0.2">
      <c r="A77" s="196">
        <v>1</v>
      </c>
      <c r="B77" s="69" t="s">
        <v>50</v>
      </c>
      <c r="C77" s="183" t="s">
        <v>11</v>
      </c>
      <c r="D77" s="184">
        <v>1</v>
      </c>
      <c r="E77" s="1"/>
      <c r="F77" s="3">
        <f>D77*E77</f>
        <v>0</v>
      </c>
      <c r="H77" s="178"/>
      <c r="I77" s="3"/>
      <c r="J77" s="195"/>
    </row>
    <row r="78" spans="1:11" s="185" customFormat="1" ht="12.75" x14ac:dyDescent="0.2">
      <c r="A78" s="194"/>
      <c r="B78" s="69"/>
      <c r="C78" s="183"/>
      <c r="D78" s="184"/>
      <c r="E78" s="1"/>
      <c r="F78" s="3"/>
      <c r="H78" s="195"/>
      <c r="I78" s="3"/>
      <c r="J78" s="195"/>
    </row>
    <row r="79" spans="1:11" s="185" customFormat="1" ht="72" x14ac:dyDescent="0.2">
      <c r="A79" s="196">
        <f>A77+1</f>
        <v>2</v>
      </c>
      <c r="B79" s="69" t="s">
        <v>51</v>
      </c>
      <c r="C79" s="183" t="s">
        <v>11</v>
      </c>
      <c r="D79" s="184">
        <v>1</v>
      </c>
      <c r="E79" s="1"/>
      <c r="F79" s="3">
        <f>D79*E79</f>
        <v>0</v>
      </c>
      <c r="H79" s="178"/>
      <c r="I79" s="3"/>
      <c r="J79" s="195"/>
    </row>
    <row r="80" spans="1:11" s="30" customFormat="1" ht="12" customHeight="1" x14ac:dyDescent="0.25">
      <c r="A80" s="191" t="s">
        <v>10</v>
      </c>
      <c r="B80" s="192"/>
      <c r="C80" s="193"/>
      <c r="D80" s="193"/>
      <c r="E80" s="37"/>
      <c r="F80" s="193"/>
      <c r="G80" s="187"/>
      <c r="H80" s="188"/>
      <c r="J80" s="48"/>
      <c r="K80" s="32"/>
    </row>
    <row r="81" spans="1:11" s="30" customFormat="1" ht="12.75" x14ac:dyDescent="0.25">
      <c r="A81" s="186" t="s">
        <v>4</v>
      </c>
      <c r="B81" s="177"/>
      <c r="C81" s="171"/>
      <c r="D81" s="172"/>
      <c r="E81" s="36"/>
      <c r="F81" s="174"/>
      <c r="G81" s="187"/>
      <c r="H81" s="188"/>
      <c r="J81" s="48"/>
      <c r="K81" s="32"/>
    </row>
    <row r="82" spans="1:11" s="4" customFormat="1" ht="12.75" x14ac:dyDescent="0.25">
      <c r="A82" s="189" t="str">
        <f>CONCATENATE("SKUPAJ:  ",B75)</f>
        <v>SKUPAJ:  II. GEODETSKA DELA</v>
      </c>
      <c r="B82" s="177"/>
      <c r="C82" s="171"/>
      <c r="D82" s="172"/>
      <c r="E82" s="36"/>
      <c r="F82" s="190">
        <f>SUM(F75:F80)</f>
        <v>0</v>
      </c>
      <c r="G82" s="175"/>
      <c r="H82" s="176"/>
      <c r="I82" s="190"/>
      <c r="J82" s="50"/>
    </row>
    <row r="83" spans="1:11" s="32" customFormat="1" ht="12.75" x14ac:dyDescent="0.25">
      <c r="A83" s="197" t="s">
        <v>4</v>
      </c>
      <c r="B83" s="177"/>
      <c r="C83" s="171"/>
      <c r="D83" s="172"/>
      <c r="E83" s="36"/>
      <c r="F83" s="174"/>
      <c r="G83" s="187"/>
      <c r="H83" s="188"/>
      <c r="J83" s="50"/>
    </row>
    <row r="84" spans="1:11" s="30" customFormat="1" ht="12.75" x14ac:dyDescent="0.25">
      <c r="A84" s="186"/>
      <c r="B84" s="177"/>
      <c r="C84" s="171"/>
      <c r="D84" s="172"/>
      <c r="E84" s="36"/>
      <c r="F84" s="174"/>
      <c r="G84" s="187"/>
      <c r="H84" s="188"/>
      <c r="J84" s="48"/>
      <c r="K84" s="32"/>
    </row>
    <row r="85" spans="1:11" s="4" customFormat="1" ht="12.75" x14ac:dyDescent="0.2">
      <c r="A85" s="169" t="s">
        <v>10</v>
      </c>
      <c r="B85" s="170" t="s">
        <v>32</v>
      </c>
      <c r="C85" s="171" t="s">
        <v>9</v>
      </c>
      <c r="D85" s="172" t="s">
        <v>10</v>
      </c>
      <c r="E85" s="36"/>
      <c r="F85" s="174"/>
      <c r="G85" s="175"/>
      <c r="H85" s="176"/>
      <c r="J85" s="50"/>
    </row>
    <row r="86" spans="1:11" s="4" customFormat="1" ht="12.75" x14ac:dyDescent="0.2">
      <c r="A86" s="169"/>
      <c r="B86" s="170"/>
      <c r="C86" s="171"/>
      <c r="D86" s="172"/>
      <c r="E86" s="36"/>
      <c r="F86" s="174"/>
      <c r="G86" s="175"/>
      <c r="H86" s="176"/>
      <c r="J86" s="50"/>
    </row>
    <row r="87" spans="1:11" s="4" customFormat="1" ht="38.25" x14ac:dyDescent="0.2">
      <c r="A87" s="169"/>
      <c r="B87" s="198" t="s">
        <v>44</v>
      </c>
      <c r="C87" s="171"/>
      <c r="D87" s="172"/>
      <c r="E87" s="36"/>
      <c r="F87" s="174"/>
      <c r="G87" s="175"/>
      <c r="H87" s="176"/>
      <c r="J87" s="50"/>
    </row>
    <row r="88" spans="1:11" s="4" customFormat="1" ht="102" x14ac:dyDescent="0.2">
      <c r="A88" s="169"/>
      <c r="B88" s="199" t="s">
        <v>45</v>
      </c>
      <c r="C88" s="171"/>
      <c r="D88" s="172"/>
      <c r="E88" s="36"/>
      <c r="F88" s="174"/>
      <c r="G88" s="175"/>
      <c r="H88" s="176"/>
      <c r="J88" s="50"/>
    </row>
    <row r="89" spans="1:11" s="4" customFormat="1" ht="51" x14ac:dyDescent="0.2">
      <c r="A89" s="169"/>
      <c r="B89" s="200" t="s">
        <v>31</v>
      </c>
      <c r="C89" s="171"/>
      <c r="D89" s="172"/>
      <c r="E89" s="36"/>
      <c r="F89" s="174"/>
      <c r="G89" s="175"/>
      <c r="H89" s="176"/>
      <c r="J89" s="50"/>
    </row>
    <row r="90" spans="1:11" s="30" customFormat="1" ht="12" customHeight="1" x14ac:dyDescent="0.25">
      <c r="A90" s="191" t="s">
        <v>10</v>
      </c>
      <c r="B90" s="192"/>
      <c r="C90" s="193"/>
      <c r="D90" s="193"/>
      <c r="E90" s="37"/>
      <c r="F90" s="193"/>
      <c r="G90" s="187"/>
      <c r="H90" s="188"/>
      <c r="J90" s="48"/>
      <c r="K90" s="32"/>
    </row>
    <row r="91" spans="1:11" s="29" customFormat="1" ht="48" x14ac:dyDescent="0.2">
      <c r="A91" s="169">
        <v>1</v>
      </c>
      <c r="B91" s="177" t="s">
        <v>42</v>
      </c>
      <c r="C91" s="171" t="s">
        <v>12</v>
      </c>
      <c r="D91" s="172">
        <v>100</v>
      </c>
      <c r="E91" s="36"/>
      <c r="F91" s="3">
        <f>D91*E91</f>
        <v>0</v>
      </c>
      <c r="G91" s="175"/>
      <c r="H91" s="178"/>
      <c r="I91" s="3"/>
      <c r="J91" s="48"/>
      <c r="K91" s="4"/>
    </row>
    <row r="92" spans="1:11" s="30" customFormat="1" ht="12" customHeight="1" x14ac:dyDescent="0.25">
      <c r="A92" s="191"/>
      <c r="B92" s="192"/>
      <c r="C92" s="193"/>
      <c r="D92" s="193"/>
      <c r="E92" s="37"/>
      <c r="F92" s="193"/>
      <c r="G92" s="187"/>
      <c r="H92" s="188"/>
      <c r="J92" s="48"/>
      <c r="K92" s="32"/>
    </row>
    <row r="93" spans="1:11" s="185" customFormat="1" ht="108" x14ac:dyDescent="0.2">
      <c r="A93" s="196">
        <f>A91+1</f>
        <v>2</v>
      </c>
      <c r="B93" s="69" t="s">
        <v>54</v>
      </c>
      <c r="C93" s="183" t="s">
        <v>12</v>
      </c>
      <c r="D93" s="184">
        <v>720</v>
      </c>
      <c r="E93" s="1"/>
      <c r="F93" s="3">
        <f>D93*E93</f>
        <v>0</v>
      </c>
      <c r="H93" s="178"/>
      <c r="I93" s="3"/>
      <c r="J93" s="195"/>
    </row>
    <row r="94" spans="1:11" s="30" customFormat="1" ht="12" customHeight="1" x14ac:dyDescent="0.25">
      <c r="A94" s="191"/>
      <c r="B94" s="192"/>
      <c r="C94" s="193"/>
      <c r="D94" s="193"/>
      <c r="E94" s="37"/>
      <c r="F94" s="193"/>
      <c r="G94" s="187"/>
      <c r="H94" s="188"/>
      <c r="J94" s="48"/>
      <c r="K94" s="32"/>
    </row>
    <row r="95" spans="1:11" s="185" customFormat="1" ht="72" x14ac:dyDescent="0.2">
      <c r="A95" s="196">
        <f>A93+1</f>
        <v>3</v>
      </c>
      <c r="B95" s="69" t="s">
        <v>55</v>
      </c>
      <c r="C95" s="183" t="s">
        <v>12</v>
      </c>
      <c r="D95" s="184">
        <v>3105</v>
      </c>
      <c r="E95" s="1"/>
      <c r="F95" s="3">
        <f>D95*E95</f>
        <v>0</v>
      </c>
      <c r="H95" s="178"/>
      <c r="I95" s="3"/>
      <c r="J95" s="195"/>
    </row>
    <row r="96" spans="1:11" s="9" customFormat="1" ht="12.75" x14ac:dyDescent="0.2">
      <c r="A96" s="44"/>
      <c r="B96" s="69"/>
      <c r="C96" s="183"/>
      <c r="D96" s="184"/>
      <c r="E96" s="1"/>
      <c r="F96" s="3"/>
      <c r="H96" s="178"/>
      <c r="I96" s="3"/>
      <c r="J96" s="52"/>
      <c r="K96" s="185"/>
    </row>
    <row r="97" spans="1:11" s="29" customFormat="1" ht="52.5" customHeight="1" x14ac:dyDescent="0.2">
      <c r="A97" s="169">
        <f>A95+1</f>
        <v>4</v>
      </c>
      <c r="B97" s="177" t="s">
        <v>22</v>
      </c>
      <c r="C97" s="171" t="s">
        <v>13</v>
      </c>
      <c r="D97" s="172">
        <v>4500</v>
      </c>
      <c r="E97" s="36"/>
      <c r="F97" s="3">
        <f>D97*E97</f>
        <v>0</v>
      </c>
      <c r="G97" s="175"/>
      <c r="H97" s="178"/>
      <c r="I97" s="3"/>
      <c r="J97" s="48"/>
      <c r="K97" s="4"/>
    </row>
    <row r="98" spans="1:11" s="9" customFormat="1" ht="12.75" x14ac:dyDescent="0.2">
      <c r="A98" s="44"/>
      <c r="B98" s="69"/>
      <c r="C98" s="183"/>
      <c r="D98" s="184"/>
      <c r="E98" s="1"/>
      <c r="F98" s="3"/>
      <c r="H98" s="178"/>
      <c r="I98" s="3"/>
      <c r="J98" s="52"/>
      <c r="K98" s="185"/>
    </row>
    <row r="99" spans="1:11" s="41" customFormat="1" ht="72" x14ac:dyDescent="0.25">
      <c r="A99" s="201">
        <f>A97+1</f>
        <v>5</v>
      </c>
      <c r="B99" s="179" t="s">
        <v>37</v>
      </c>
      <c r="C99" s="202" t="s">
        <v>13</v>
      </c>
      <c r="D99" s="203">
        <v>4500</v>
      </c>
      <c r="E99" s="38"/>
      <c r="F99" s="3">
        <f>D99*E99</f>
        <v>0</v>
      </c>
      <c r="G99" s="205"/>
      <c r="H99" s="178"/>
      <c r="I99" s="3"/>
      <c r="J99" s="53"/>
      <c r="K99" s="257"/>
    </row>
    <row r="100" spans="1:11" s="30" customFormat="1" ht="12" customHeight="1" x14ac:dyDescent="0.25">
      <c r="A100" s="191"/>
      <c r="B100" s="192"/>
      <c r="C100" s="193"/>
      <c r="D100" s="193"/>
      <c r="E100" s="37"/>
      <c r="F100" s="193"/>
      <c r="G100" s="187"/>
      <c r="H100" s="188"/>
      <c r="J100" s="48"/>
      <c r="K100" s="32"/>
    </row>
    <row r="101" spans="1:11" s="29" customFormat="1" ht="132" x14ac:dyDescent="0.2">
      <c r="A101" s="169">
        <f>A99+1</f>
        <v>6</v>
      </c>
      <c r="B101" s="69" t="s">
        <v>98</v>
      </c>
      <c r="C101" s="171" t="s">
        <v>12</v>
      </c>
      <c r="D101" s="172">
        <v>720</v>
      </c>
      <c r="E101" s="36"/>
      <c r="F101" s="3">
        <f>D101*E101</f>
        <v>0</v>
      </c>
      <c r="G101" s="175"/>
      <c r="H101" s="178"/>
      <c r="I101" s="3"/>
      <c r="J101" s="54"/>
      <c r="K101" s="4"/>
    </row>
    <row r="102" spans="1:11" s="30" customFormat="1" ht="12" customHeight="1" x14ac:dyDescent="0.25">
      <c r="A102" s="191"/>
      <c r="B102" s="192"/>
      <c r="C102" s="193"/>
      <c r="D102" s="193"/>
      <c r="E102" s="37"/>
      <c r="F102" s="193"/>
      <c r="G102" s="187"/>
      <c r="H102" s="188"/>
      <c r="J102" s="48"/>
      <c r="K102" s="32"/>
    </row>
    <row r="103" spans="1:11" s="29" customFormat="1" ht="96" x14ac:dyDescent="0.2">
      <c r="A103" s="169">
        <f>A101+1</f>
        <v>7</v>
      </c>
      <c r="B103" s="69" t="s">
        <v>72</v>
      </c>
      <c r="C103" s="171" t="s">
        <v>12</v>
      </c>
      <c r="D103" s="172">
        <v>2200</v>
      </c>
      <c r="E103" s="36"/>
      <c r="F103" s="3">
        <f>D103*E103</f>
        <v>0</v>
      </c>
      <c r="G103" s="175"/>
      <c r="H103" s="178"/>
      <c r="I103" s="3"/>
      <c r="J103" s="54"/>
      <c r="K103" s="4"/>
    </row>
    <row r="104" spans="1:11" s="4" customFormat="1" ht="12.75" x14ac:dyDescent="0.2">
      <c r="A104" s="169"/>
      <c r="B104" s="69"/>
      <c r="C104" s="171"/>
      <c r="D104" s="172"/>
      <c r="E104" s="36"/>
      <c r="F104" s="174"/>
      <c r="G104" s="175"/>
      <c r="H104" s="176"/>
      <c r="J104" s="50"/>
    </row>
    <row r="105" spans="1:11" s="185" customFormat="1" ht="69.95" customHeight="1" x14ac:dyDescent="0.2">
      <c r="A105" s="196">
        <f>A101+1</f>
        <v>7</v>
      </c>
      <c r="B105" s="69" t="s">
        <v>49</v>
      </c>
      <c r="C105" s="183" t="s">
        <v>12</v>
      </c>
      <c r="D105" s="184">
        <v>720</v>
      </c>
      <c r="E105" s="1"/>
      <c r="F105" s="3">
        <f>D105*E105</f>
        <v>0</v>
      </c>
      <c r="H105" s="206"/>
      <c r="I105" s="3"/>
      <c r="J105" s="195"/>
    </row>
    <row r="106" spans="1:11" s="30" customFormat="1" ht="12" customHeight="1" x14ac:dyDescent="0.25">
      <c r="A106" s="191"/>
      <c r="B106" s="192"/>
      <c r="C106" s="193"/>
      <c r="D106" s="193"/>
      <c r="E106" s="37"/>
      <c r="F106" s="193"/>
      <c r="G106" s="187"/>
      <c r="H106" s="188"/>
      <c r="J106" s="48"/>
      <c r="K106" s="32"/>
    </row>
    <row r="107" spans="1:11" s="29" customFormat="1" ht="84" x14ac:dyDescent="0.2">
      <c r="A107" s="169">
        <f>A105+1</f>
        <v>8</v>
      </c>
      <c r="B107" s="69" t="s">
        <v>30</v>
      </c>
      <c r="C107" s="171" t="s">
        <v>12</v>
      </c>
      <c r="D107" s="172">
        <v>2385</v>
      </c>
      <c r="E107" s="36"/>
      <c r="F107" s="3">
        <f>D107*E107</f>
        <v>0</v>
      </c>
      <c r="G107" s="175"/>
      <c r="H107" s="178"/>
      <c r="I107" s="3"/>
      <c r="J107" s="54"/>
      <c r="K107" s="4"/>
    </row>
    <row r="108" spans="1:11" s="30" customFormat="1" ht="12" customHeight="1" x14ac:dyDescent="0.25">
      <c r="A108" s="191" t="s">
        <v>10</v>
      </c>
      <c r="B108" s="192"/>
      <c r="C108" s="193"/>
      <c r="D108" s="193"/>
      <c r="E108" s="37"/>
      <c r="F108" s="193"/>
      <c r="G108" s="187"/>
      <c r="H108" s="188"/>
      <c r="J108" s="48"/>
      <c r="K108" s="32"/>
    </row>
    <row r="109" spans="1:11" s="30" customFormat="1" ht="12.75" x14ac:dyDescent="0.25">
      <c r="A109" s="186" t="s">
        <v>4</v>
      </c>
      <c r="B109" s="177"/>
      <c r="C109" s="171"/>
      <c r="D109" s="172"/>
      <c r="E109" s="36"/>
      <c r="F109" s="174"/>
      <c r="G109" s="187"/>
      <c r="H109" s="188"/>
      <c r="J109" s="48"/>
      <c r="K109" s="32"/>
    </row>
    <row r="110" spans="1:11" s="4" customFormat="1" ht="12.75" x14ac:dyDescent="0.25">
      <c r="A110" s="189" t="str">
        <f>CONCATENATE("SKUPAJ:  ",B85)</f>
        <v>SKUPAJ:  III. ZEMELJSKA DELA</v>
      </c>
      <c r="B110" s="177"/>
      <c r="C110" s="171"/>
      <c r="D110" s="172"/>
      <c r="E110" s="36"/>
      <c r="F110" s="190">
        <f>SUM(F85:F109)</f>
        <v>0</v>
      </c>
      <c r="G110" s="175"/>
      <c r="H110" s="176"/>
      <c r="I110" s="190"/>
      <c r="J110" s="50"/>
    </row>
    <row r="111" spans="1:11" s="30" customFormat="1" ht="12.75" x14ac:dyDescent="0.25">
      <c r="A111" s="186" t="s">
        <v>4</v>
      </c>
      <c r="B111" s="177"/>
      <c r="C111" s="171"/>
      <c r="D111" s="172"/>
      <c r="E111" s="36"/>
      <c r="F111" s="174"/>
      <c r="G111" s="187"/>
      <c r="H111" s="188"/>
      <c r="J111" s="48"/>
      <c r="K111" s="32"/>
    </row>
    <row r="112" spans="1:11" s="32" customFormat="1" ht="12.75" x14ac:dyDescent="0.25">
      <c r="A112" s="197"/>
      <c r="B112" s="177"/>
      <c r="C112" s="171"/>
      <c r="D112" s="172"/>
      <c r="E112" s="36"/>
      <c r="F112" s="174"/>
      <c r="G112" s="187"/>
      <c r="H112" s="188"/>
      <c r="J112" s="50"/>
    </row>
    <row r="113" spans="1:11" s="29" customFormat="1" ht="12.75" x14ac:dyDescent="0.2">
      <c r="A113" s="169" t="s">
        <v>10</v>
      </c>
      <c r="B113" s="170" t="s">
        <v>33</v>
      </c>
      <c r="C113" s="171" t="s">
        <v>9</v>
      </c>
      <c r="D113" s="172" t="s">
        <v>10</v>
      </c>
      <c r="E113" s="36"/>
      <c r="F113" s="174"/>
      <c r="G113" s="175"/>
      <c r="H113" s="176"/>
      <c r="J113" s="48"/>
      <c r="K113" s="4"/>
    </row>
    <row r="114" spans="1:11" s="30" customFormat="1" ht="12" customHeight="1" x14ac:dyDescent="0.25">
      <c r="A114" s="191" t="s">
        <v>10</v>
      </c>
      <c r="B114" s="192"/>
      <c r="C114" s="193"/>
      <c r="D114" s="193"/>
      <c r="E114" s="37"/>
      <c r="F114" s="193"/>
      <c r="G114" s="187"/>
      <c r="H114" s="188"/>
      <c r="J114" s="48"/>
      <c r="K114" s="32"/>
    </row>
    <row r="115" spans="1:11" s="29" customFormat="1" ht="63" customHeight="1" x14ac:dyDescent="0.2">
      <c r="A115" s="169">
        <v>1</v>
      </c>
      <c r="B115" s="177" t="s">
        <v>38</v>
      </c>
      <c r="C115" s="171"/>
      <c r="D115" s="172"/>
      <c r="E115" s="36"/>
      <c r="F115" s="174"/>
      <c r="G115" s="175"/>
      <c r="H115" s="176"/>
      <c r="J115" s="48"/>
      <c r="K115" s="4"/>
    </row>
    <row r="116" spans="1:11" s="32" customFormat="1" ht="24" x14ac:dyDescent="0.25">
      <c r="A116" s="169" t="s">
        <v>16</v>
      </c>
      <c r="B116" s="207" t="s">
        <v>56</v>
      </c>
      <c r="C116" s="171" t="s">
        <v>12</v>
      </c>
      <c r="D116" s="172">
        <v>1400</v>
      </c>
      <c r="E116" s="36"/>
      <c r="F116" s="3">
        <f>D116*E116</f>
        <v>0</v>
      </c>
      <c r="G116" s="187"/>
      <c r="H116" s="178"/>
      <c r="I116" s="3"/>
      <c r="J116" s="51"/>
    </row>
    <row r="117" spans="1:11" s="30" customFormat="1" ht="12" customHeight="1" x14ac:dyDescent="0.25">
      <c r="A117" s="191"/>
      <c r="B117" s="192"/>
      <c r="C117" s="193"/>
      <c r="D117" s="193"/>
      <c r="E117" s="37"/>
      <c r="F117" s="193"/>
      <c r="G117" s="187"/>
      <c r="H117" s="188"/>
      <c r="J117" s="48"/>
      <c r="K117" s="32"/>
    </row>
    <row r="118" spans="1:11" s="29" customFormat="1" ht="72" x14ac:dyDescent="0.2">
      <c r="A118" s="169">
        <f>A115+1</f>
        <v>2</v>
      </c>
      <c r="B118" s="69" t="s">
        <v>77</v>
      </c>
      <c r="C118" s="171" t="s">
        <v>12</v>
      </c>
      <c r="D118" s="172">
        <v>90</v>
      </c>
      <c r="E118" s="36"/>
      <c r="F118" s="3">
        <f>D118*E118</f>
        <v>0</v>
      </c>
      <c r="G118" s="175"/>
      <c r="H118" s="178"/>
      <c r="I118" s="3"/>
      <c r="J118" s="54"/>
      <c r="K118" s="4"/>
    </row>
    <row r="119" spans="1:11" s="30" customFormat="1" ht="12" customHeight="1" x14ac:dyDescent="0.25">
      <c r="A119" s="191" t="s">
        <v>10</v>
      </c>
      <c r="B119" s="192"/>
      <c r="C119" s="193"/>
      <c r="D119" s="193"/>
      <c r="E119" s="37"/>
      <c r="F119" s="193"/>
      <c r="G119" s="187"/>
      <c r="H119" s="188"/>
      <c r="J119" s="48"/>
      <c r="K119" s="32"/>
    </row>
    <row r="120" spans="1:11" s="30" customFormat="1" ht="12.75" x14ac:dyDescent="0.25">
      <c r="A120" s="186" t="s">
        <v>4</v>
      </c>
      <c r="B120" s="177"/>
      <c r="C120" s="171"/>
      <c r="D120" s="172"/>
      <c r="E120" s="36"/>
      <c r="F120" s="174"/>
      <c r="G120" s="187"/>
      <c r="H120" s="188"/>
      <c r="J120" s="48"/>
      <c r="K120" s="32"/>
    </row>
    <row r="121" spans="1:11" s="4" customFormat="1" ht="12.75" x14ac:dyDescent="0.25">
      <c r="A121" s="189" t="str">
        <f>CONCATENATE("SKUPAJ:  ",B113)</f>
        <v>SKUPAJ:  IV. ZGORNJI USTROJ</v>
      </c>
      <c r="B121" s="177"/>
      <c r="C121" s="171"/>
      <c r="D121" s="172"/>
      <c r="E121" s="36"/>
      <c r="F121" s="190">
        <f>SUM(F113:F120)</f>
        <v>0</v>
      </c>
      <c r="G121" s="175"/>
      <c r="H121" s="176"/>
      <c r="I121" s="190"/>
      <c r="J121" s="50"/>
    </row>
    <row r="122" spans="1:11" s="30" customFormat="1" ht="12.75" x14ac:dyDescent="0.25">
      <c r="A122" s="186" t="s">
        <v>4</v>
      </c>
      <c r="B122" s="177"/>
      <c r="C122" s="171"/>
      <c r="D122" s="172"/>
      <c r="E122" s="36"/>
      <c r="F122" s="174"/>
      <c r="G122" s="187"/>
      <c r="H122" s="188"/>
      <c r="J122" s="48"/>
      <c r="K122" s="32"/>
    </row>
    <row r="123" spans="1:11" s="30" customFormat="1" ht="12.75" x14ac:dyDescent="0.25">
      <c r="A123" s="186"/>
      <c r="B123" s="177"/>
      <c r="C123" s="171"/>
      <c r="D123" s="172"/>
      <c r="E123" s="36"/>
      <c r="F123" s="174"/>
      <c r="G123" s="187"/>
      <c r="H123" s="188"/>
      <c r="J123" s="48"/>
      <c r="K123" s="32"/>
    </row>
    <row r="124" spans="1:11" s="4" customFormat="1" ht="12.75" x14ac:dyDescent="0.2">
      <c r="A124" s="169" t="s">
        <v>10</v>
      </c>
      <c r="B124" s="170" t="s">
        <v>34</v>
      </c>
      <c r="C124" s="171" t="s">
        <v>9</v>
      </c>
      <c r="D124" s="172" t="s">
        <v>10</v>
      </c>
      <c r="E124" s="36"/>
      <c r="F124" s="174"/>
      <c r="G124" s="175"/>
      <c r="H124" s="176"/>
      <c r="J124" s="50"/>
    </row>
    <row r="125" spans="1:11" s="30" customFormat="1" ht="12.75" customHeight="1" x14ac:dyDescent="0.25">
      <c r="A125" s="191" t="s">
        <v>10</v>
      </c>
      <c r="B125" s="192"/>
      <c r="C125" s="193"/>
      <c r="D125" s="193"/>
      <c r="E125" s="37"/>
      <c r="F125" s="193"/>
      <c r="G125" s="187"/>
      <c r="H125" s="188"/>
      <c r="J125" s="48"/>
      <c r="K125" s="32"/>
    </row>
    <row r="126" spans="1:11" s="29" customFormat="1" ht="39.950000000000003" customHeight="1" x14ac:dyDescent="0.2">
      <c r="A126" s="169">
        <v>1</v>
      </c>
      <c r="B126" s="177" t="s">
        <v>24</v>
      </c>
      <c r="C126" s="171" t="s">
        <v>13</v>
      </c>
      <c r="D126" s="172">
        <v>4500</v>
      </c>
      <c r="E126" s="36"/>
      <c r="F126" s="3">
        <f>D126*E126</f>
        <v>0</v>
      </c>
      <c r="G126" s="175"/>
      <c r="H126" s="178"/>
      <c r="I126" s="3"/>
      <c r="J126" s="48"/>
      <c r="K126" s="4"/>
    </row>
    <row r="127" spans="1:11" s="30" customFormat="1" ht="12" customHeight="1" x14ac:dyDescent="0.25">
      <c r="A127" s="191"/>
      <c r="B127" s="192"/>
      <c r="C127" s="193"/>
      <c r="D127" s="193"/>
      <c r="E127" s="37"/>
      <c r="F127" s="193"/>
      <c r="G127" s="187"/>
      <c r="H127" s="188"/>
      <c r="J127" s="48"/>
      <c r="K127" s="32"/>
    </row>
    <row r="128" spans="1:11" s="29" customFormat="1" ht="36" x14ac:dyDescent="0.2">
      <c r="A128" s="169">
        <f>+A126+1</f>
        <v>2</v>
      </c>
      <c r="B128" s="177" t="s">
        <v>92</v>
      </c>
      <c r="C128" s="171" t="s">
        <v>9</v>
      </c>
      <c r="D128" s="172" t="s">
        <v>10</v>
      </c>
      <c r="E128" s="36"/>
      <c r="F128" s="174"/>
      <c r="G128" s="175"/>
      <c r="H128" s="178"/>
      <c r="I128" s="3"/>
      <c r="J128" s="48"/>
      <c r="K128" s="4"/>
    </row>
    <row r="129" spans="1:11" s="29" customFormat="1" ht="24.75" customHeight="1" x14ac:dyDescent="0.2">
      <c r="A129" s="169" t="s">
        <v>16</v>
      </c>
      <c r="B129" s="208" t="s">
        <v>93</v>
      </c>
      <c r="C129" s="171" t="s">
        <v>13</v>
      </c>
      <c r="D129" s="172">
        <v>4500</v>
      </c>
      <c r="E129" s="36"/>
      <c r="F129" s="3">
        <f>D129*E129</f>
        <v>0</v>
      </c>
      <c r="G129" s="175"/>
      <c r="H129" s="178"/>
      <c r="I129" s="3"/>
      <c r="J129" s="48"/>
      <c r="K129" s="4"/>
    </row>
    <row r="130" spans="1:11" s="30" customFormat="1" ht="12" customHeight="1" x14ac:dyDescent="0.25">
      <c r="A130" s="191" t="s">
        <v>10</v>
      </c>
      <c r="B130" s="192"/>
      <c r="C130" s="193"/>
      <c r="D130" s="193"/>
      <c r="E130" s="37"/>
      <c r="F130" s="193"/>
      <c r="G130" s="187"/>
      <c r="H130" s="188"/>
      <c r="J130" s="48"/>
      <c r="K130" s="32"/>
    </row>
    <row r="131" spans="1:11" s="29" customFormat="1" ht="36" x14ac:dyDescent="0.2">
      <c r="A131" s="169">
        <f>+A128+1</f>
        <v>3</v>
      </c>
      <c r="B131" s="177" t="s">
        <v>62</v>
      </c>
      <c r="C131" s="171" t="s">
        <v>9</v>
      </c>
      <c r="D131" s="172" t="s">
        <v>10</v>
      </c>
      <c r="E131" s="36"/>
      <c r="F131" s="174"/>
      <c r="G131" s="175"/>
      <c r="H131" s="176"/>
      <c r="J131" s="48"/>
      <c r="K131" s="4"/>
    </row>
    <row r="132" spans="1:11" s="29" customFormat="1" ht="12.75" x14ac:dyDescent="0.2">
      <c r="A132" s="169" t="s">
        <v>16</v>
      </c>
      <c r="B132" s="208" t="s">
        <v>52</v>
      </c>
      <c r="C132" s="171" t="s">
        <v>13</v>
      </c>
      <c r="D132" s="172">
        <v>4500</v>
      </c>
      <c r="E132" s="36"/>
      <c r="F132" s="3">
        <f>D132*E132</f>
        <v>0</v>
      </c>
      <c r="G132" s="175"/>
      <c r="H132" s="178"/>
      <c r="I132" s="3"/>
      <c r="J132" s="48"/>
      <c r="K132" s="4"/>
    </row>
    <row r="133" spans="1:11" s="29" customFormat="1" ht="13.5" customHeight="1" x14ac:dyDescent="0.2">
      <c r="A133" s="169"/>
      <c r="B133" s="208"/>
      <c r="E133" s="28"/>
      <c r="G133" s="175"/>
      <c r="H133" s="206"/>
      <c r="I133" s="3"/>
      <c r="J133" s="48"/>
      <c r="K133" s="4"/>
    </row>
    <row r="134" spans="1:11" s="30" customFormat="1" ht="12.75" x14ac:dyDescent="0.25">
      <c r="A134" s="186" t="s">
        <v>4</v>
      </c>
      <c r="B134" s="177"/>
      <c r="C134" s="171"/>
      <c r="D134" s="172"/>
      <c r="E134" s="36"/>
      <c r="F134" s="174"/>
      <c r="G134" s="187"/>
      <c r="H134" s="188"/>
      <c r="J134" s="48"/>
      <c r="K134" s="32"/>
    </row>
    <row r="135" spans="1:11" s="4" customFormat="1" ht="12.75" x14ac:dyDescent="0.25">
      <c r="A135" s="189" t="str">
        <f>CONCATENATE("SKUPAJ:  ",B124)</f>
        <v>SKUPAJ:  V. ASFALTERSKA DELA</v>
      </c>
      <c r="B135" s="177"/>
      <c r="C135" s="171"/>
      <c r="D135" s="172"/>
      <c r="E135" s="36"/>
      <c r="F135" s="190">
        <f>SUM(F124:F134)</f>
        <v>0</v>
      </c>
      <c r="G135" s="175"/>
      <c r="H135" s="176"/>
      <c r="I135" s="190"/>
      <c r="J135" s="50"/>
    </row>
    <row r="136" spans="1:11" s="30" customFormat="1" ht="12.75" x14ac:dyDescent="0.25">
      <c r="A136" s="186" t="s">
        <v>4</v>
      </c>
      <c r="B136" s="177"/>
      <c r="C136" s="171"/>
      <c r="D136" s="172"/>
      <c r="E136" s="36"/>
      <c r="F136" s="174"/>
      <c r="G136" s="187"/>
      <c r="H136" s="188"/>
      <c r="J136" s="48"/>
      <c r="K136" s="32"/>
    </row>
    <row r="137" spans="1:11" s="30" customFormat="1" ht="12.75" x14ac:dyDescent="0.25">
      <c r="A137" s="186"/>
      <c r="B137" s="177"/>
      <c r="C137" s="171"/>
      <c r="D137" s="172"/>
      <c r="E137" s="36"/>
      <c r="F137" s="174"/>
      <c r="G137" s="187"/>
      <c r="H137" s="188"/>
      <c r="J137" s="48"/>
      <c r="K137" s="32"/>
    </row>
    <row r="138" spans="1:11" s="4" customFormat="1" ht="12.75" x14ac:dyDescent="0.2">
      <c r="A138" s="169" t="s">
        <v>10</v>
      </c>
      <c r="B138" s="170" t="s">
        <v>117</v>
      </c>
      <c r="C138" s="171" t="s">
        <v>9</v>
      </c>
      <c r="D138" s="172" t="s">
        <v>10</v>
      </c>
      <c r="E138" s="36"/>
      <c r="F138" s="174"/>
      <c r="G138" s="175"/>
      <c r="H138" s="176"/>
      <c r="J138" s="50"/>
    </row>
    <row r="139" spans="1:11" s="185" customFormat="1" ht="12" x14ac:dyDescent="0.2">
      <c r="A139" s="182"/>
      <c r="B139" s="69"/>
      <c r="C139" s="183"/>
      <c r="D139" s="184"/>
      <c r="E139" s="1"/>
      <c r="F139" s="3"/>
    </row>
    <row r="140" spans="1:11" s="185" customFormat="1" ht="204" x14ac:dyDescent="0.2">
      <c r="A140" s="182">
        <v>1</v>
      </c>
      <c r="B140" s="177" t="s">
        <v>65</v>
      </c>
      <c r="C140" s="183" t="s">
        <v>15</v>
      </c>
      <c r="D140" s="184">
        <v>2</v>
      </c>
      <c r="E140" s="1"/>
      <c r="F140" s="3">
        <f>D140*E140</f>
        <v>0</v>
      </c>
    </row>
    <row r="141" spans="1:11" s="212" customFormat="1" ht="12.75" x14ac:dyDescent="0.2">
      <c r="A141" s="209"/>
      <c r="B141" s="210"/>
      <c r="C141" s="195"/>
      <c r="D141" s="211"/>
      <c r="E141" s="33"/>
      <c r="F141" s="211"/>
      <c r="J141" s="52"/>
      <c r="K141" s="258"/>
    </row>
    <row r="142" spans="1:11" s="212" customFormat="1" ht="36" x14ac:dyDescent="0.2">
      <c r="A142" s="209">
        <f>A140+1</f>
        <v>2</v>
      </c>
      <c r="B142" s="213" t="s">
        <v>66</v>
      </c>
      <c r="C142" s="195"/>
      <c r="D142" s="211"/>
      <c r="E142" s="33"/>
      <c r="F142" s="211"/>
      <c r="J142" s="52"/>
      <c r="K142" s="258"/>
    </row>
    <row r="143" spans="1:11" s="212" customFormat="1" ht="24" x14ac:dyDescent="0.2">
      <c r="A143" s="209"/>
      <c r="B143" s="214" t="s">
        <v>95</v>
      </c>
      <c r="C143" s="195" t="s">
        <v>14</v>
      </c>
      <c r="D143" s="211">
        <v>720</v>
      </c>
      <c r="E143" s="33"/>
      <c r="F143" s="211">
        <f>D143*E143</f>
        <v>0</v>
      </c>
      <c r="H143" s="206"/>
      <c r="I143" s="3"/>
      <c r="J143" s="52"/>
      <c r="K143" s="258"/>
    </row>
    <row r="144" spans="1:11" s="212" customFormat="1" ht="12.75" x14ac:dyDescent="0.2">
      <c r="A144" s="209"/>
      <c r="B144" s="215"/>
      <c r="C144" s="195"/>
      <c r="D144" s="211"/>
      <c r="E144" s="33"/>
      <c r="F144" s="211"/>
      <c r="J144" s="52"/>
      <c r="K144" s="258"/>
    </row>
    <row r="145" spans="1:11" s="30" customFormat="1" ht="12.75" x14ac:dyDescent="0.25">
      <c r="A145" s="186" t="s">
        <v>4</v>
      </c>
      <c r="B145" s="177"/>
      <c r="C145" s="171"/>
      <c r="D145" s="172"/>
      <c r="E145" s="36"/>
      <c r="F145" s="174"/>
      <c r="G145" s="187"/>
      <c r="H145" s="188"/>
      <c r="J145" s="48"/>
      <c r="K145" s="32"/>
    </row>
    <row r="146" spans="1:11" s="4" customFormat="1" ht="12.75" x14ac:dyDescent="0.25">
      <c r="A146" s="189" t="str">
        <f>CONCATENATE("SKUPAJ:  ",B138)</f>
        <v>SKUPAJ:  VI. SIGNALIZACIJA</v>
      </c>
      <c r="B146" s="177"/>
      <c r="C146" s="171"/>
      <c r="D146" s="172"/>
      <c r="E146" s="36"/>
      <c r="F146" s="190">
        <f>SUM(F138:F145)</f>
        <v>0</v>
      </c>
      <c r="G146" s="175"/>
      <c r="H146" s="176"/>
      <c r="I146" s="190"/>
      <c r="J146" s="50"/>
    </row>
    <row r="147" spans="1:11" s="30" customFormat="1" ht="12.75" x14ac:dyDescent="0.25">
      <c r="A147" s="186" t="s">
        <v>4</v>
      </c>
      <c r="B147" s="177"/>
      <c r="C147" s="171"/>
      <c r="D147" s="172"/>
      <c r="E147" s="36"/>
      <c r="F147" s="174"/>
      <c r="G147" s="187"/>
      <c r="H147" s="188"/>
      <c r="J147" s="48"/>
      <c r="K147" s="32"/>
    </row>
    <row r="148" spans="1:11" s="30" customFormat="1" ht="12.75" x14ac:dyDescent="0.25">
      <c r="A148" s="186"/>
      <c r="B148" s="177"/>
      <c r="C148" s="171"/>
      <c r="D148" s="172"/>
      <c r="E148" s="36"/>
      <c r="F148" s="174"/>
      <c r="G148" s="187"/>
      <c r="H148" s="188"/>
      <c r="J148" s="48"/>
      <c r="K148" s="32"/>
    </row>
    <row r="149" spans="1:11" s="4" customFormat="1" ht="12.75" x14ac:dyDescent="0.2">
      <c r="A149" s="169" t="s">
        <v>10</v>
      </c>
      <c r="B149" s="170" t="s">
        <v>116</v>
      </c>
      <c r="C149" s="171" t="s">
        <v>9</v>
      </c>
      <c r="D149" s="172" t="s">
        <v>10</v>
      </c>
      <c r="E149" s="36"/>
      <c r="F149" s="174"/>
      <c r="G149" s="175"/>
      <c r="H149" s="176"/>
      <c r="J149" s="50"/>
    </row>
    <row r="150" spans="1:11" s="32" customFormat="1" ht="12" customHeight="1" x14ac:dyDescent="0.25">
      <c r="A150" s="191" t="s">
        <v>10</v>
      </c>
      <c r="B150" s="192"/>
      <c r="C150" s="193"/>
      <c r="D150" s="193"/>
      <c r="E150" s="37"/>
      <c r="F150" s="193"/>
      <c r="G150" s="187"/>
      <c r="H150" s="188"/>
      <c r="J150" s="50"/>
    </row>
    <row r="151" spans="1:11" s="4" customFormat="1" ht="48" x14ac:dyDescent="0.2">
      <c r="A151" s="169">
        <v>1</v>
      </c>
      <c r="B151" s="177" t="s">
        <v>46</v>
      </c>
      <c r="C151" s="171" t="s">
        <v>13</v>
      </c>
      <c r="D151" s="172">
        <v>2880</v>
      </c>
      <c r="E151" s="36"/>
      <c r="F151" s="3">
        <f>D151*E151</f>
        <v>0</v>
      </c>
      <c r="G151" s="175"/>
      <c r="H151" s="178"/>
      <c r="I151" s="3"/>
      <c r="J151" s="50"/>
    </row>
    <row r="152" spans="1:11" s="185" customFormat="1" ht="12.75" x14ac:dyDescent="0.2">
      <c r="A152" s="194"/>
      <c r="B152" s="216"/>
      <c r="C152" s="171"/>
      <c r="D152" s="172"/>
      <c r="E152" s="36"/>
      <c r="F152" s="3"/>
      <c r="H152" s="178"/>
      <c r="I152" s="3"/>
      <c r="J152" s="195"/>
    </row>
    <row r="153" spans="1:11" s="32" customFormat="1" ht="12.75" x14ac:dyDescent="0.25">
      <c r="A153" s="197" t="s">
        <v>47</v>
      </c>
      <c r="B153" s="177"/>
      <c r="C153" s="171"/>
      <c r="D153" s="172"/>
      <c r="E153" s="36"/>
      <c r="F153" s="174"/>
      <c r="G153" s="187"/>
      <c r="H153" s="188"/>
      <c r="J153" s="50"/>
    </row>
    <row r="154" spans="1:11" s="4" customFormat="1" ht="12.75" x14ac:dyDescent="0.25">
      <c r="A154" s="189" t="str">
        <f>CONCATENATE("SKUPAJ:  ",B149)</f>
        <v>SKUPAJ:  VII. HORTIKULTURA</v>
      </c>
      <c r="B154" s="177"/>
      <c r="C154" s="171"/>
      <c r="D154" s="172"/>
      <c r="E154" s="36"/>
      <c r="F154" s="190">
        <f>SUM(F149:F153)</f>
        <v>0</v>
      </c>
      <c r="G154" s="175"/>
      <c r="H154" s="176"/>
      <c r="I154" s="217"/>
      <c r="J154" s="50"/>
    </row>
    <row r="155" spans="1:11" s="32" customFormat="1" ht="12.75" x14ac:dyDescent="0.25">
      <c r="A155" s="197" t="s">
        <v>47</v>
      </c>
      <c r="B155" s="177"/>
      <c r="C155" s="171"/>
      <c r="D155" s="172"/>
      <c r="E155" s="36"/>
      <c r="F155" s="174"/>
      <c r="G155" s="187"/>
      <c r="H155" s="188"/>
      <c r="J155" s="50"/>
    </row>
    <row r="156" spans="1:11" s="32" customFormat="1" ht="12.75" x14ac:dyDescent="0.25">
      <c r="A156" s="197"/>
      <c r="B156" s="177"/>
      <c r="C156" s="171"/>
      <c r="D156" s="172"/>
      <c r="E156" s="36"/>
      <c r="F156" s="174"/>
      <c r="G156" s="187"/>
      <c r="H156" s="188"/>
      <c r="J156" s="50"/>
    </row>
    <row r="157" spans="1:11" s="4" customFormat="1" ht="25.5" x14ac:dyDescent="0.2">
      <c r="A157" s="169" t="s">
        <v>10</v>
      </c>
      <c r="B157" s="170" t="s">
        <v>118</v>
      </c>
      <c r="C157" s="171" t="s">
        <v>9</v>
      </c>
      <c r="D157" s="172" t="s">
        <v>10</v>
      </c>
      <c r="E157" s="36"/>
      <c r="F157" s="174"/>
      <c r="G157" s="175"/>
      <c r="H157" s="176"/>
      <c r="J157" s="50"/>
    </row>
    <row r="158" spans="1:11" s="32" customFormat="1" ht="12" customHeight="1" x14ac:dyDescent="0.25">
      <c r="A158" s="191" t="s">
        <v>10</v>
      </c>
      <c r="B158" s="192"/>
      <c r="C158" s="193"/>
      <c r="D158" s="193"/>
      <c r="E158" s="37"/>
      <c r="F158" s="193"/>
      <c r="G158" s="187"/>
      <c r="H158" s="188"/>
      <c r="J158" s="50"/>
    </row>
    <row r="159" spans="1:11" s="4" customFormat="1" ht="48" x14ac:dyDescent="0.2">
      <c r="A159" s="169">
        <v>1</v>
      </c>
      <c r="B159" s="177" t="s">
        <v>109</v>
      </c>
      <c r="C159" s="171" t="s">
        <v>11</v>
      </c>
      <c r="D159" s="172">
        <v>1</v>
      </c>
      <c r="E159" s="36"/>
      <c r="F159" s="3">
        <f>D159*E159</f>
        <v>0</v>
      </c>
      <c r="G159" s="175"/>
      <c r="H159" s="178"/>
      <c r="I159" s="3"/>
      <c r="J159" s="50"/>
    </row>
    <row r="160" spans="1:11" s="32" customFormat="1" ht="12" customHeight="1" x14ac:dyDescent="0.25">
      <c r="A160" s="191" t="s">
        <v>10</v>
      </c>
      <c r="B160" s="192"/>
      <c r="C160" s="193"/>
      <c r="D160" s="193"/>
      <c r="E160" s="37"/>
      <c r="F160" s="193"/>
      <c r="G160" s="187"/>
      <c r="H160" s="188"/>
      <c r="J160" s="50"/>
    </row>
    <row r="161" spans="1:11" s="4" customFormat="1" ht="108" x14ac:dyDescent="0.2">
      <c r="A161" s="169">
        <f>A159+1</f>
        <v>2</v>
      </c>
      <c r="B161" s="177" t="s">
        <v>110</v>
      </c>
      <c r="C161" s="171" t="s">
        <v>25</v>
      </c>
      <c r="D161" s="172">
        <v>20</v>
      </c>
      <c r="E161" s="36"/>
      <c r="F161" s="3">
        <f>D161*E161</f>
        <v>0</v>
      </c>
      <c r="G161" s="175"/>
      <c r="H161" s="178"/>
      <c r="I161" s="3"/>
      <c r="J161" s="50"/>
    </row>
    <row r="162" spans="1:11" s="185" customFormat="1" ht="12.75" x14ac:dyDescent="0.2">
      <c r="A162" s="194"/>
      <c r="B162" s="215"/>
      <c r="C162" s="183"/>
      <c r="D162" s="184"/>
      <c r="E162" s="1"/>
      <c r="F162" s="3"/>
      <c r="H162" s="178"/>
      <c r="I162" s="3"/>
      <c r="J162" s="195"/>
    </row>
    <row r="163" spans="1:11" s="32" customFormat="1" ht="12.75" x14ac:dyDescent="0.25">
      <c r="A163" s="197" t="s">
        <v>47</v>
      </c>
      <c r="B163" s="177"/>
      <c r="C163" s="171"/>
      <c r="D163" s="172"/>
      <c r="E163" s="173"/>
      <c r="F163" s="174"/>
      <c r="G163" s="187"/>
      <c r="H163" s="188"/>
      <c r="J163" s="50"/>
    </row>
    <row r="164" spans="1:11" s="4" customFormat="1" ht="12.75" x14ac:dyDescent="0.25">
      <c r="A164" s="189" t="str">
        <f>CONCATENATE("SKUPAJ:  ",B157)</f>
        <v>SKUPAJ:  VIII. ZAŠČITA OBSTOJEČIH KOMUNALNIH VODOV</v>
      </c>
      <c r="B164" s="177"/>
      <c r="C164" s="171"/>
      <c r="D164" s="172"/>
      <c r="E164" s="173"/>
      <c r="F164" s="190">
        <f>SUM(F157:F163)</f>
        <v>0</v>
      </c>
      <c r="G164" s="175"/>
      <c r="H164" s="176"/>
      <c r="I164" s="217"/>
      <c r="J164" s="50"/>
    </row>
    <row r="165" spans="1:11" s="32" customFormat="1" ht="12.75" x14ac:dyDescent="0.25">
      <c r="A165" s="197" t="s">
        <v>47</v>
      </c>
      <c r="B165" s="177"/>
      <c r="C165" s="171"/>
      <c r="D165" s="172"/>
      <c r="E165" s="173"/>
      <c r="F165" s="174"/>
      <c r="G165" s="187"/>
      <c r="H165" s="188"/>
      <c r="J165" s="50"/>
    </row>
    <row r="166" spans="1:11" s="4" customFormat="1" ht="12.75" x14ac:dyDescent="0.2">
      <c r="A166" s="169"/>
      <c r="B166" s="177"/>
      <c r="C166" s="171"/>
      <c r="D166" s="172"/>
      <c r="E166" s="173"/>
      <c r="F166" s="174"/>
      <c r="G166" s="175"/>
      <c r="H166" s="176"/>
      <c r="J166" s="50"/>
    </row>
    <row r="167" spans="1:11" s="30" customFormat="1" ht="12" customHeight="1" x14ac:dyDescent="0.25">
      <c r="A167" s="191" t="s">
        <v>10</v>
      </c>
      <c r="B167" s="192"/>
      <c r="C167" s="193"/>
      <c r="D167" s="193"/>
      <c r="E167" s="193"/>
      <c r="F167" s="193"/>
      <c r="G167" s="187"/>
      <c r="H167" s="188"/>
      <c r="J167" s="48"/>
      <c r="K167" s="32"/>
    </row>
    <row r="168" spans="1:11" s="29" customFormat="1" ht="12.75" x14ac:dyDescent="0.2">
      <c r="A168" s="169" t="s">
        <v>10</v>
      </c>
      <c r="B168" s="170" t="s">
        <v>27</v>
      </c>
      <c r="C168" s="171" t="s">
        <v>9</v>
      </c>
      <c r="D168" s="172" t="s">
        <v>10</v>
      </c>
      <c r="E168" s="173" t="s">
        <v>9</v>
      </c>
      <c r="F168" s="174" t="str">
        <f>IF(B168="REKAPITULACIJA",+SUM(F$1:F167),IF(E168=" ","",+D168*E168))</f>
        <v/>
      </c>
      <c r="J168" s="48"/>
      <c r="K168" s="4"/>
    </row>
    <row r="169" spans="1:11" s="30" customFormat="1" ht="12" customHeight="1" x14ac:dyDescent="0.25">
      <c r="A169" s="191" t="s">
        <v>10</v>
      </c>
      <c r="B169" s="192"/>
      <c r="C169" s="193"/>
      <c r="D169" s="193"/>
      <c r="E169" s="193"/>
      <c r="F169" s="193"/>
      <c r="J169" s="48"/>
      <c r="K169" s="32"/>
    </row>
    <row r="170" spans="1:11" s="30" customFormat="1" ht="12" customHeight="1" thickBot="1" x14ac:dyDescent="0.3">
      <c r="A170" s="191"/>
      <c r="B170" s="192"/>
      <c r="C170" s="193"/>
      <c r="D170" s="193"/>
      <c r="E170" s="193"/>
      <c r="F170" s="193"/>
      <c r="J170" s="48"/>
      <c r="K170" s="32"/>
    </row>
    <row r="171" spans="1:11" s="4" customFormat="1" ht="25.5" customHeight="1" x14ac:dyDescent="0.2">
      <c r="A171" s="169" t="s">
        <v>10</v>
      </c>
      <c r="B171" s="218" t="str">
        <f>+B53</f>
        <v>I. PRIPRAVLJALNA in ZAKLJUČNA DELA</v>
      </c>
      <c r="C171" s="219" t="s">
        <v>9</v>
      </c>
      <c r="D171" s="220" t="s">
        <v>10</v>
      </c>
      <c r="E171" s="221" t="s">
        <v>9</v>
      </c>
      <c r="F171" s="222">
        <f>+F72</f>
        <v>0</v>
      </c>
      <c r="I171" s="174"/>
      <c r="J171" s="50"/>
    </row>
    <row r="172" spans="1:11" s="4" customFormat="1" ht="25.5" customHeight="1" x14ac:dyDescent="0.2">
      <c r="A172" s="169" t="s">
        <v>10</v>
      </c>
      <c r="B172" s="223" t="str">
        <f>+B75</f>
        <v>II. GEODETSKA DELA</v>
      </c>
      <c r="C172" s="224" t="s">
        <v>9</v>
      </c>
      <c r="D172" s="225" t="s">
        <v>10</v>
      </c>
      <c r="E172" s="226" t="s">
        <v>9</v>
      </c>
      <c r="F172" s="227">
        <f>+F82</f>
        <v>0</v>
      </c>
      <c r="I172" s="174"/>
      <c r="J172" s="50"/>
    </row>
    <row r="173" spans="1:11" s="4" customFormat="1" ht="25.5" customHeight="1" x14ac:dyDescent="0.2">
      <c r="A173" s="169"/>
      <c r="B173" s="223" t="str">
        <f>+B85</f>
        <v>III. ZEMELJSKA DELA</v>
      </c>
      <c r="C173" s="224"/>
      <c r="D173" s="225"/>
      <c r="E173" s="226"/>
      <c r="F173" s="227">
        <f>+F110</f>
        <v>0</v>
      </c>
      <c r="I173" s="174"/>
      <c r="J173" s="50"/>
    </row>
    <row r="174" spans="1:11" s="4" customFormat="1" ht="25.5" customHeight="1" x14ac:dyDescent="0.2">
      <c r="A174" s="169"/>
      <c r="B174" s="223" t="str">
        <f>+B113</f>
        <v>IV. ZGORNJI USTROJ</v>
      </c>
      <c r="C174" s="224"/>
      <c r="D174" s="225"/>
      <c r="E174" s="226"/>
      <c r="F174" s="227">
        <f>+F121</f>
        <v>0</v>
      </c>
      <c r="I174" s="174"/>
      <c r="J174" s="50"/>
    </row>
    <row r="175" spans="1:11" s="4" customFormat="1" ht="25.5" customHeight="1" x14ac:dyDescent="0.2">
      <c r="A175" s="169"/>
      <c r="B175" s="223" t="str">
        <f>+B124</f>
        <v>V. ASFALTERSKA DELA</v>
      </c>
      <c r="C175" s="224"/>
      <c r="D175" s="225"/>
      <c r="E175" s="226"/>
      <c r="F175" s="227">
        <f>+F135</f>
        <v>0</v>
      </c>
      <c r="I175" s="174"/>
      <c r="J175" s="50"/>
    </row>
    <row r="176" spans="1:11" s="4" customFormat="1" ht="25.5" customHeight="1" x14ac:dyDescent="0.2">
      <c r="A176" s="169"/>
      <c r="B176" s="223" t="str">
        <f>+B138</f>
        <v>VI. SIGNALIZACIJA</v>
      </c>
      <c r="C176" s="224"/>
      <c r="D176" s="225"/>
      <c r="E176" s="226"/>
      <c r="F176" s="227">
        <f>+F146</f>
        <v>0</v>
      </c>
      <c r="H176" s="70"/>
      <c r="I176" s="174"/>
      <c r="J176" s="50"/>
    </row>
    <row r="177" spans="1:11" s="4" customFormat="1" ht="25.5" customHeight="1" x14ac:dyDescent="0.2">
      <c r="A177" s="169"/>
      <c r="B177" s="223" t="str">
        <f>+B149</f>
        <v>VII. HORTIKULTURA</v>
      </c>
      <c r="C177" s="224"/>
      <c r="D177" s="225"/>
      <c r="E177" s="226"/>
      <c r="F177" s="227">
        <f>+F154</f>
        <v>0</v>
      </c>
      <c r="I177" s="174"/>
      <c r="J177" s="50"/>
    </row>
    <row r="178" spans="1:11" s="4" customFormat="1" ht="25.5" customHeight="1" thickBot="1" x14ac:dyDescent="0.25">
      <c r="A178" s="169"/>
      <c r="B178" s="223" t="str">
        <f>+B157</f>
        <v>VIII. ZAŠČITA OBSTOJEČIH KOMUNALNIH VODOV</v>
      </c>
      <c r="C178" s="224"/>
      <c r="D178" s="225"/>
      <c r="E178" s="226"/>
      <c r="F178" s="227">
        <f>+F164</f>
        <v>0</v>
      </c>
      <c r="I178" s="174"/>
      <c r="J178" s="50"/>
    </row>
    <row r="179" spans="1:11" s="4" customFormat="1" ht="25.5" customHeight="1" thickBot="1" x14ac:dyDescent="0.25">
      <c r="A179" s="169" t="s">
        <v>10</v>
      </c>
      <c r="B179" s="228" t="s">
        <v>18</v>
      </c>
      <c r="C179" s="229" t="s">
        <v>9</v>
      </c>
      <c r="D179" s="230" t="s">
        <v>10</v>
      </c>
      <c r="E179" s="231" t="s">
        <v>9</v>
      </c>
      <c r="F179" s="232">
        <f>SUM(F171:F178)</f>
        <v>0</v>
      </c>
      <c r="I179" s="174"/>
      <c r="J179" s="50"/>
    </row>
    <row r="180" spans="1:11" s="30" customFormat="1" ht="6" customHeight="1" x14ac:dyDescent="0.25">
      <c r="A180" s="191" t="s">
        <v>10</v>
      </c>
      <c r="B180" s="233"/>
      <c r="C180" s="193"/>
      <c r="D180" s="193"/>
      <c r="E180" s="234"/>
      <c r="F180" s="235"/>
      <c r="I180" s="193"/>
      <c r="J180" s="48"/>
      <c r="K180" s="32"/>
    </row>
    <row r="181" spans="1:11" s="30" customFormat="1" ht="6" customHeight="1" x14ac:dyDescent="0.25">
      <c r="A181" s="191" t="s">
        <v>10</v>
      </c>
      <c r="B181" s="192"/>
      <c r="C181" s="193"/>
      <c r="D181" s="193"/>
      <c r="E181" s="193"/>
      <c r="F181" s="193"/>
      <c r="G181" s="187"/>
      <c r="H181" s="188"/>
      <c r="J181" s="48"/>
      <c r="K181" s="32"/>
    </row>
    <row r="182" spans="1:11" s="29" customFormat="1" ht="12.75" x14ac:dyDescent="0.2">
      <c r="A182" s="169" t="s">
        <v>10</v>
      </c>
      <c r="B182" s="177" t="s">
        <v>9</v>
      </c>
      <c r="C182" s="171" t="s">
        <v>9</v>
      </c>
      <c r="D182" s="172" t="s">
        <v>10</v>
      </c>
      <c r="E182" s="173" t="s">
        <v>9</v>
      </c>
      <c r="F182" s="174" t="str">
        <f>IF(B182="REKAPITULACIJA",+SUM(F$1:F181),IF(E182=" ","",+D182*E182))</f>
        <v/>
      </c>
      <c r="G182" s="175"/>
      <c r="H182" s="176"/>
      <c r="J182" s="48"/>
      <c r="K182" s="4"/>
    </row>
    <row r="183" spans="1:11" s="34" customFormat="1" ht="6" customHeight="1" x14ac:dyDescent="0.25">
      <c r="A183" s="236"/>
      <c r="B183" s="237"/>
      <c r="C183" s="238"/>
      <c r="D183" s="238"/>
      <c r="E183" s="238"/>
      <c r="F183" s="238"/>
      <c r="G183" s="239"/>
      <c r="H183" s="240"/>
      <c r="J183" s="47"/>
      <c r="K183" s="259"/>
    </row>
    <row r="184" spans="1:11" x14ac:dyDescent="0.25">
      <c r="A184" s="241"/>
      <c r="B184" s="242"/>
      <c r="C184" s="243"/>
      <c r="D184" s="244"/>
      <c r="E184" s="245"/>
      <c r="F184" s="246"/>
      <c r="G184" s="247"/>
      <c r="H184" s="248"/>
    </row>
    <row r="185" spans="1:11" s="34" customFormat="1" ht="6" customHeight="1" x14ac:dyDescent="0.25">
      <c r="A185" s="236" t="s">
        <v>10</v>
      </c>
      <c r="B185" s="237"/>
      <c r="C185" s="238"/>
      <c r="D185" s="238"/>
      <c r="E185" s="238"/>
      <c r="F185" s="238"/>
      <c r="G185" s="239"/>
      <c r="H185" s="240"/>
      <c r="J185" s="47"/>
      <c r="K185" s="259"/>
    </row>
    <row r="186" spans="1:11" s="34" customFormat="1" ht="6" customHeight="1" x14ac:dyDescent="0.25">
      <c r="A186" s="236" t="s">
        <v>10</v>
      </c>
      <c r="B186" s="237"/>
      <c r="C186" s="238"/>
      <c r="D186" s="238"/>
      <c r="E186" s="238"/>
      <c r="F186" s="238"/>
      <c r="G186" s="239"/>
      <c r="H186" s="240"/>
      <c r="J186" s="47"/>
      <c r="K186" s="259"/>
    </row>
    <row r="187" spans="1:11" s="29" customFormat="1" ht="12.75" x14ac:dyDescent="0.2">
      <c r="A187" s="169" t="s">
        <v>10</v>
      </c>
      <c r="B187" s="170"/>
      <c r="C187" s="171" t="s">
        <v>9</v>
      </c>
      <c r="D187" s="172" t="s">
        <v>10</v>
      </c>
      <c r="E187" s="173" t="s">
        <v>9</v>
      </c>
      <c r="F187" s="174" t="str">
        <f>IF(B187="REKAPITULACIJA",+SUM(F$1:F186),IF(E187=" ","",+D187*E187))</f>
        <v/>
      </c>
      <c r="J187" s="48"/>
      <c r="K187" s="4"/>
    </row>
    <row r="188" spans="1:11" s="34" customFormat="1" ht="6" customHeight="1" x14ac:dyDescent="0.25">
      <c r="A188" s="236"/>
      <c r="B188" s="237"/>
      <c r="C188" s="238"/>
      <c r="D188" s="238"/>
      <c r="E188" s="238"/>
      <c r="F188" s="238"/>
      <c r="G188" s="239"/>
      <c r="H188" s="240"/>
      <c r="J188" s="47"/>
      <c r="K188" s="259"/>
    </row>
    <row r="189" spans="1:11" x14ac:dyDescent="0.25">
      <c r="A189" s="241"/>
      <c r="B189" s="242"/>
      <c r="C189" s="243"/>
      <c r="D189" s="244"/>
      <c r="E189" s="245"/>
      <c r="F189" s="246"/>
      <c r="G189" s="247"/>
      <c r="H189" s="248"/>
    </row>
    <row r="190" spans="1:11" s="34" customFormat="1" ht="6" customHeight="1" x14ac:dyDescent="0.25">
      <c r="A190" s="236"/>
      <c r="B190" s="237"/>
      <c r="C190" s="238"/>
      <c r="D190" s="238"/>
      <c r="E190" s="238"/>
      <c r="F190" s="238"/>
      <c r="G190" s="239"/>
      <c r="H190" s="240"/>
      <c r="J190" s="47"/>
      <c r="K190" s="259"/>
    </row>
    <row r="191" spans="1:11" x14ac:dyDescent="0.25">
      <c r="A191" s="241"/>
      <c r="B191" s="242"/>
      <c r="C191" s="243"/>
      <c r="D191" s="244"/>
      <c r="E191" s="245"/>
      <c r="F191" s="246"/>
      <c r="G191" s="247"/>
      <c r="H191" s="248"/>
    </row>
    <row r="192" spans="1:11" s="34" customFormat="1" ht="6" customHeight="1" x14ac:dyDescent="0.25">
      <c r="A192" s="236"/>
      <c r="B192" s="237"/>
      <c r="C192" s="238"/>
      <c r="D192" s="238"/>
      <c r="E192" s="238"/>
      <c r="F192" s="238"/>
      <c r="G192" s="239"/>
      <c r="H192" s="240"/>
      <c r="J192" s="47"/>
      <c r="K192" s="259"/>
    </row>
    <row r="193" spans="1:11" x14ac:dyDescent="0.25">
      <c r="A193" s="241"/>
      <c r="B193" s="242"/>
      <c r="C193" s="243"/>
      <c r="D193" s="244"/>
      <c r="E193" s="245"/>
      <c r="F193" s="246"/>
      <c r="G193" s="247"/>
      <c r="H193" s="248"/>
    </row>
    <row r="194" spans="1:11" s="34" customFormat="1" ht="6" customHeight="1" x14ac:dyDescent="0.25">
      <c r="A194" s="236"/>
      <c r="B194" s="237"/>
      <c r="C194" s="238"/>
      <c r="D194" s="238"/>
      <c r="E194" s="238"/>
      <c r="F194" s="238"/>
      <c r="G194" s="239"/>
      <c r="H194" s="240"/>
      <c r="J194" s="47"/>
      <c r="K194" s="259"/>
    </row>
    <row r="195" spans="1:11" x14ac:dyDescent="0.25">
      <c r="A195" s="241"/>
      <c r="B195" s="242"/>
      <c r="C195" s="243"/>
      <c r="D195" s="244"/>
      <c r="E195" s="245"/>
      <c r="F195" s="246"/>
      <c r="G195" s="247"/>
      <c r="H195" s="248"/>
    </row>
    <row r="196" spans="1:11" s="34" customFormat="1" ht="6" customHeight="1" x14ac:dyDescent="0.25">
      <c r="A196" s="236"/>
      <c r="B196" s="237"/>
      <c r="C196" s="238"/>
      <c r="D196" s="238"/>
      <c r="E196" s="238"/>
      <c r="F196" s="238"/>
      <c r="G196" s="239"/>
      <c r="H196" s="240"/>
      <c r="J196" s="47"/>
      <c r="K196" s="259"/>
    </row>
    <row r="197" spans="1:11" x14ac:dyDescent="0.25">
      <c r="A197" s="241"/>
      <c r="B197" s="242"/>
      <c r="C197" s="243"/>
      <c r="D197" s="244"/>
      <c r="E197" s="245"/>
      <c r="F197" s="246"/>
      <c r="G197" s="247"/>
      <c r="H197" s="248"/>
    </row>
    <row r="198" spans="1:11" s="34" customFormat="1" ht="6" customHeight="1" x14ac:dyDescent="0.25">
      <c r="A198" s="236"/>
      <c r="B198" s="237"/>
      <c r="C198" s="238"/>
      <c r="D198" s="238"/>
      <c r="E198" s="238"/>
      <c r="F198" s="238"/>
      <c r="G198" s="239"/>
      <c r="H198" s="240"/>
      <c r="J198" s="47"/>
      <c r="K198" s="259"/>
    </row>
    <row r="199" spans="1:11" x14ac:dyDescent="0.25">
      <c r="A199" s="241"/>
      <c r="B199" s="242"/>
      <c r="C199" s="243"/>
      <c r="D199" s="244"/>
      <c r="E199" s="245"/>
      <c r="F199" s="246"/>
      <c r="G199" s="247"/>
      <c r="H199" s="248"/>
    </row>
    <row r="200" spans="1:11" s="34" customFormat="1" ht="6" customHeight="1" x14ac:dyDescent="0.25">
      <c r="A200" s="236"/>
      <c r="B200" s="237"/>
      <c r="C200" s="238"/>
      <c r="D200" s="238"/>
      <c r="E200" s="238"/>
      <c r="F200" s="238"/>
      <c r="G200" s="239"/>
      <c r="H200" s="240"/>
      <c r="J200" s="47"/>
      <c r="K200" s="259"/>
    </row>
    <row r="201" spans="1:11" x14ac:dyDescent="0.25">
      <c r="A201" s="241"/>
      <c r="B201" s="242"/>
      <c r="C201" s="243"/>
      <c r="D201" s="244"/>
      <c r="E201" s="245"/>
      <c r="F201" s="246"/>
      <c r="G201" s="247"/>
      <c r="H201" s="248"/>
    </row>
    <row r="202" spans="1:11" s="34" customFormat="1" ht="6" customHeight="1" x14ac:dyDescent="0.25">
      <c r="A202" s="236"/>
      <c r="B202" s="237"/>
      <c r="C202" s="238"/>
      <c r="D202" s="238"/>
      <c r="E202" s="238"/>
      <c r="F202" s="238"/>
      <c r="G202" s="239"/>
      <c r="H202" s="240"/>
      <c r="J202" s="47"/>
      <c r="K202" s="259"/>
    </row>
    <row r="203" spans="1:11" x14ac:dyDescent="0.25">
      <c r="A203" s="241"/>
      <c r="B203" s="242"/>
      <c r="C203" s="243"/>
      <c r="D203" s="244"/>
      <c r="E203" s="245"/>
      <c r="F203" s="246"/>
      <c r="G203" s="247"/>
      <c r="H203" s="248"/>
    </row>
    <row r="204" spans="1:11" s="34" customFormat="1" ht="6" customHeight="1" x14ac:dyDescent="0.25">
      <c r="A204" s="236"/>
      <c r="B204" s="237"/>
      <c r="C204" s="238"/>
      <c r="D204" s="238"/>
      <c r="E204" s="238"/>
      <c r="F204" s="238"/>
      <c r="G204" s="239"/>
      <c r="H204" s="240"/>
      <c r="J204" s="47"/>
      <c r="K204" s="259"/>
    </row>
    <row r="205" spans="1:11" x14ac:dyDescent="0.25">
      <c r="A205" s="241"/>
      <c r="B205" s="242"/>
      <c r="C205" s="243"/>
      <c r="D205" s="244"/>
      <c r="E205" s="245"/>
      <c r="F205" s="246"/>
      <c r="G205" s="247"/>
      <c r="H205" s="248"/>
    </row>
    <row r="206" spans="1:11" s="34" customFormat="1" ht="6" customHeight="1" x14ac:dyDescent="0.25">
      <c r="A206" s="236"/>
      <c r="B206" s="237"/>
      <c r="C206" s="238"/>
      <c r="D206" s="238"/>
      <c r="E206" s="238"/>
      <c r="F206" s="238"/>
      <c r="G206" s="239"/>
      <c r="H206" s="240"/>
      <c r="J206" s="47"/>
      <c r="K206" s="259"/>
    </row>
    <row r="207" spans="1:11" x14ac:dyDescent="0.25">
      <c r="A207" s="241"/>
      <c r="B207" s="242"/>
      <c r="C207" s="243"/>
      <c r="D207" s="244"/>
      <c r="E207" s="245"/>
      <c r="F207" s="246"/>
      <c r="G207" s="247"/>
      <c r="H207" s="248"/>
    </row>
    <row r="208" spans="1:11" s="34" customFormat="1" ht="6" customHeight="1" x14ac:dyDescent="0.25">
      <c r="A208" s="236"/>
      <c r="B208" s="237"/>
      <c r="C208" s="238"/>
      <c r="D208" s="238"/>
      <c r="E208" s="238"/>
      <c r="F208" s="238"/>
      <c r="G208" s="239"/>
      <c r="H208" s="240"/>
      <c r="J208" s="47"/>
      <c r="K208" s="259"/>
    </row>
    <row r="209" spans="1:11" x14ac:dyDescent="0.25">
      <c r="A209" s="241"/>
      <c r="B209" s="242"/>
      <c r="C209" s="243"/>
      <c r="D209" s="244"/>
      <c r="E209" s="245"/>
      <c r="F209" s="246"/>
      <c r="G209" s="247"/>
      <c r="H209" s="248"/>
    </row>
    <row r="210" spans="1:11" s="34" customFormat="1" ht="6" customHeight="1" x14ac:dyDescent="0.25">
      <c r="A210" s="236"/>
      <c r="B210" s="237"/>
      <c r="C210" s="238"/>
      <c r="D210" s="238"/>
      <c r="E210" s="238"/>
      <c r="F210" s="238"/>
      <c r="G210" s="239"/>
      <c r="H210" s="240"/>
      <c r="J210" s="47"/>
      <c r="K210" s="259"/>
    </row>
    <row r="211" spans="1:11" x14ac:dyDescent="0.25">
      <c r="A211" s="241"/>
      <c r="B211" s="242"/>
      <c r="C211" s="243"/>
      <c r="D211" s="244"/>
      <c r="E211" s="245"/>
      <c r="F211" s="246"/>
      <c r="G211" s="247"/>
      <c r="H211" s="248"/>
    </row>
    <row r="212" spans="1:11" s="34" customFormat="1" ht="6" customHeight="1" x14ac:dyDescent="0.25">
      <c r="A212" s="236"/>
      <c r="B212" s="237"/>
      <c r="C212" s="238"/>
      <c r="D212" s="238"/>
      <c r="E212" s="238"/>
      <c r="F212" s="238"/>
      <c r="G212" s="239"/>
      <c r="H212" s="240"/>
      <c r="J212" s="47"/>
      <c r="K212" s="259"/>
    </row>
    <row r="213" spans="1:11" x14ac:dyDescent="0.25">
      <c r="A213" s="241"/>
      <c r="B213" s="242"/>
      <c r="C213" s="243"/>
      <c r="D213" s="244"/>
      <c r="E213" s="245"/>
      <c r="F213" s="246"/>
      <c r="G213" s="247"/>
      <c r="H213" s="248"/>
    </row>
    <row r="214" spans="1:11" s="34" customFormat="1" ht="6" customHeight="1" x14ac:dyDescent="0.25">
      <c r="A214" s="236"/>
      <c r="B214" s="237"/>
      <c r="C214" s="238"/>
      <c r="D214" s="238"/>
      <c r="E214" s="238"/>
      <c r="F214" s="238"/>
      <c r="G214" s="239"/>
      <c r="H214" s="240"/>
      <c r="J214" s="47"/>
      <c r="K214" s="259"/>
    </row>
    <row r="215" spans="1:11" x14ac:dyDescent="0.25">
      <c r="A215" s="241"/>
      <c r="B215" s="242"/>
      <c r="C215" s="243"/>
      <c r="D215" s="244"/>
      <c r="E215" s="245"/>
      <c r="F215" s="246"/>
      <c r="G215" s="247"/>
      <c r="H215" s="248"/>
    </row>
    <row r="216" spans="1:11" s="34" customFormat="1" ht="6" customHeight="1" x14ac:dyDescent="0.25">
      <c r="A216" s="236"/>
      <c r="B216" s="237"/>
      <c r="C216" s="238"/>
      <c r="D216" s="238"/>
      <c r="E216" s="238"/>
      <c r="F216" s="238"/>
      <c r="G216" s="239"/>
      <c r="H216" s="240"/>
      <c r="J216" s="47"/>
      <c r="K216" s="259"/>
    </row>
    <row r="217" spans="1:11" x14ac:dyDescent="0.25">
      <c r="A217" s="241"/>
      <c r="B217" s="242"/>
      <c r="C217" s="243"/>
      <c r="D217" s="244"/>
      <c r="E217" s="245"/>
      <c r="F217" s="246"/>
      <c r="G217" s="247"/>
      <c r="H217" s="248"/>
    </row>
    <row r="218" spans="1:11" s="34" customFormat="1" ht="6" customHeight="1" x14ac:dyDescent="0.25">
      <c r="A218" s="236"/>
      <c r="B218" s="237"/>
      <c r="C218" s="238"/>
      <c r="D218" s="238"/>
      <c r="E218" s="238"/>
      <c r="F218" s="238"/>
      <c r="G218" s="239"/>
      <c r="H218" s="240"/>
      <c r="J218" s="47"/>
      <c r="K218" s="259"/>
    </row>
    <row r="219" spans="1:11" x14ac:dyDescent="0.25">
      <c r="A219" s="241"/>
      <c r="B219" s="242"/>
      <c r="C219" s="243"/>
      <c r="D219" s="244"/>
      <c r="E219" s="245"/>
      <c r="F219" s="246"/>
      <c r="G219" s="247"/>
      <c r="H219" s="248"/>
    </row>
    <row r="220" spans="1:11" s="34" customFormat="1" ht="6" customHeight="1" x14ac:dyDescent="0.25">
      <c r="A220" s="236"/>
      <c r="B220" s="237"/>
      <c r="C220" s="238"/>
      <c r="D220" s="238"/>
      <c r="E220" s="238"/>
      <c r="F220" s="238"/>
      <c r="G220" s="239"/>
      <c r="H220" s="240"/>
      <c r="J220" s="47"/>
      <c r="K220" s="259"/>
    </row>
    <row r="221" spans="1:11" x14ac:dyDescent="0.25">
      <c r="A221" s="241"/>
      <c r="B221" s="242"/>
      <c r="C221" s="243"/>
      <c r="D221" s="244"/>
      <c r="E221" s="245"/>
      <c r="F221" s="246"/>
      <c r="G221" s="247"/>
      <c r="H221" s="248"/>
    </row>
    <row r="222" spans="1:11" s="34" customFormat="1" ht="6" customHeight="1" x14ac:dyDescent="0.25">
      <c r="A222" s="236"/>
      <c r="B222" s="237"/>
      <c r="C222" s="238"/>
      <c r="D222" s="238"/>
      <c r="E222" s="238"/>
      <c r="F222" s="238"/>
      <c r="G222" s="239"/>
      <c r="H222" s="240"/>
      <c r="J222" s="47"/>
      <c r="K222" s="259"/>
    </row>
    <row r="223" spans="1:11" x14ac:dyDescent="0.25">
      <c r="A223" s="241"/>
      <c r="B223" s="242"/>
      <c r="C223" s="243"/>
      <c r="D223" s="244"/>
      <c r="E223" s="245"/>
      <c r="F223" s="246"/>
      <c r="G223" s="247"/>
      <c r="H223" s="248"/>
    </row>
    <row r="224" spans="1:11" s="34" customFormat="1" ht="6" customHeight="1" x14ac:dyDescent="0.25">
      <c r="A224" s="236"/>
      <c r="B224" s="237"/>
      <c r="C224" s="238"/>
      <c r="D224" s="238"/>
      <c r="E224" s="238"/>
      <c r="F224" s="238"/>
      <c r="G224" s="239"/>
      <c r="H224" s="240"/>
      <c r="J224" s="47"/>
      <c r="K224" s="259"/>
    </row>
    <row r="225" spans="1:11" x14ac:dyDescent="0.25">
      <c r="A225" s="241"/>
      <c r="B225" s="242"/>
      <c r="C225" s="243"/>
      <c r="D225" s="244"/>
      <c r="E225" s="245"/>
      <c r="F225" s="246"/>
      <c r="G225" s="247"/>
      <c r="H225" s="248"/>
    </row>
    <row r="226" spans="1:11" s="34" customFormat="1" ht="6" customHeight="1" x14ac:dyDescent="0.25">
      <c r="A226" s="236"/>
      <c r="B226" s="237"/>
      <c r="C226" s="238"/>
      <c r="D226" s="238"/>
      <c r="E226" s="238"/>
      <c r="F226" s="238"/>
      <c r="G226" s="239"/>
      <c r="H226" s="240"/>
      <c r="J226" s="47"/>
      <c r="K226" s="259"/>
    </row>
    <row r="227" spans="1:11" x14ac:dyDescent="0.25">
      <c r="A227" s="241"/>
      <c r="B227" s="242"/>
      <c r="C227" s="243"/>
      <c r="D227" s="244"/>
      <c r="E227" s="245"/>
      <c r="F227" s="246"/>
      <c r="G227" s="247"/>
      <c r="H227" s="248"/>
    </row>
    <row r="228" spans="1:11" s="34" customFormat="1" ht="6" customHeight="1" x14ac:dyDescent="0.25">
      <c r="A228" s="236"/>
      <c r="B228" s="237"/>
      <c r="C228" s="238"/>
      <c r="D228" s="238"/>
      <c r="E228" s="238"/>
      <c r="F228" s="238"/>
      <c r="G228" s="239"/>
      <c r="H228" s="240"/>
      <c r="J228" s="47"/>
      <c r="K228" s="259"/>
    </row>
    <row r="229" spans="1:11" x14ac:dyDescent="0.25">
      <c r="A229" s="241"/>
      <c r="B229" s="242"/>
      <c r="C229" s="243"/>
      <c r="D229" s="244"/>
      <c r="E229" s="245"/>
      <c r="F229" s="246"/>
      <c r="G229" s="247"/>
      <c r="H229" s="248"/>
    </row>
    <row r="230" spans="1:11" s="34" customFormat="1" ht="6" customHeight="1" x14ac:dyDescent="0.25">
      <c r="A230" s="236"/>
      <c r="B230" s="237"/>
      <c r="C230" s="238"/>
      <c r="D230" s="238"/>
      <c r="E230" s="238"/>
      <c r="F230" s="238"/>
      <c r="G230" s="239"/>
      <c r="H230" s="240"/>
      <c r="J230" s="47"/>
      <c r="K230" s="259"/>
    </row>
    <row r="231" spans="1:11" x14ac:dyDescent="0.25">
      <c r="A231" s="241"/>
      <c r="B231" s="242"/>
      <c r="C231" s="243"/>
      <c r="D231" s="244"/>
      <c r="E231" s="245"/>
      <c r="F231" s="246"/>
      <c r="G231" s="247"/>
      <c r="H231" s="248"/>
    </row>
    <row r="232" spans="1:11" s="34" customFormat="1" ht="6" customHeight="1" x14ac:dyDescent="0.25">
      <c r="A232" s="236"/>
      <c r="B232" s="237"/>
      <c r="C232" s="238"/>
      <c r="D232" s="238"/>
      <c r="E232" s="238"/>
      <c r="F232" s="238"/>
      <c r="G232" s="239"/>
      <c r="H232" s="240"/>
      <c r="J232" s="47"/>
      <c r="K232" s="259"/>
    </row>
    <row r="233" spans="1:11" x14ac:dyDescent="0.25">
      <c r="A233" s="241"/>
      <c r="B233" s="242"/>
      <c r="C233" s="243"/>
      <c r="D233" s="244"/>
      <c r="E233" s="245"/>
      <c r="F233" s="246"/>
      <c r="G233" s="247"/>
      <c r="H233" s="248"/>
    </row>
    <row r="234" spans="1:11" s="34" customFormat="1" ht="6" customHeight="1" x14ac:dyDescent="0.25">
      <c r="A234" s="236"/>
      <c r="B234" s="237"/>
      <c r="C234" s="238"/>
      <c r="D234" s="238"/>
      <c r="E234" s="238"/>
      <c r="F234" s="238"/>
      <c r="G234" s="239"/>
      <c r="H234" s="240"/>
      <c r="J234" s="47"/>
      <c r="K234" s="259"/>
    </row>
    <row r="235" spans="1:11" x14ac:dyDescent="0.25">
      <c r="A235" s="241"/>
      <c r="B235" s="242"/>
      <c r="C235" s="243"/>
      <c r="D235" s="244"/>
      <c r="E235" s="245"/>
      <c r="F235" s="246"/>
      <c r="G235" s="247"/>
      <c r="H235" s="248"/>
    </row>
    <row r="236" spans="1:11" s="34" customFormat="1" ht="6" customHeight="1" x14ac:dyDescent="0.25">
      <c r="A236" s="236"/>
      <c r="B236" s="237"/>
      <c r="C236" s="238"/>
      <c r="D236" s="238"/>
      <c r="E236" s="238"/>
      <c r="F236" s="238"/>
      <c r="G236" s="239"/>
      <c r="H236" s="240"/>
      <c r="J236" s="47"/>
      <c r="K236" s="259"/>
    </row>
    <row r="237" spans="1:11" x14ac:dyDescent="0.25">
      <c r="A237" s="241"/>
      <c r="B237" s="242"/>
      <c r="C237" s="243"/>
      <c r="D237" s="244"/>
      <c r="E237" s="245"/>
      <c r="F237" s="246"/>
      <c r="G237" s="247"/>
      <c r="H237" s="248"/>
    </row>
    <row r="238" spans="1:11" s="34" customFormat="1" ht="6" customHeight="1" x14ac:dyDescent="0.25">
      <c r="A238" s="236"/>
      <c r="B238" s="237"/>
      <c r="C238" s="238"/>
      <c r="D238" s="238"/>
      <c r="E238" s="238"/>
      <c r="F238" s="238"/>
      <c r="G238" s="239"/>
      <c r="H238" s="240"/>
      <c r="J238" s="47"/>
      <c r="K238" s="259"/>
    </row>
    <row r="239" spans="1:11" x14ac:dyDescent="0.25">
      <c r="A239" s="241"/>
      <c r="B239" s="242"/>
      <c r="C239" s="243"/>
      <c r="D239" s="244"/>
      <c r="E239" s="245"/>
      <c r="F239" s="246"/>
      <c r="G239" s="247"/>
      <c r="H239" s="248"/>
    </row>
    <row r="240" spans="1:11" s="34" customFormat="1" ht="6" customHeight="1" x14ac:dyDescent="0.25">
      <c r="A240" s="236"/>
      <c r="B240" s="237"/>
      <c r="C240" s="238"/>
      <c r="D240" s="238"/>
      <c r="E240" s="238"/>
      <c r="F240" s="238"/>
      <c r="G240" s="239"/>
      <c r="H240" s="240"/>
      <c r="J240" s="47"/>
      <c r="K240" s="259"/>
    </row>
    <row r="241" spans="1:11" x14ac:dyDescent="0.25">
      <c r="A241" s="241"/>
      <c r="B241" s="242"/>
      <c r="C241" s="243"/>
      <c r="D241" s="244"/>
      <c r="E241" s="245"/>
      <c r="F241" s="246"/>
      <c r="G241" s="247"/>
      <c r="H241" s="248"/>
    </row>
    <row r="242" spans="1:11" s="34" customFormat="1" ht="6" customHeight="1" x14ac:dyDescent="0.25">
      <c r="A242" s="236"/>
      <c r="B242" s="237"/>
      <c r="C242" s="238"/>
      <c r="D242" s="238"/>
      <c r="E242" s="238"/>
      <c r="F242" s="238"/>
      <c r="G242" s="239"/>
      <c r="H242" s="240"/>
      <c r="J242" s="47"/>
      <c r="K242" s="259"/>
    </row>
    <row r="243" spans="1:11" x14ac:dyDescent="0.25">
      <c r="A243" s="241"/>
      <c r="B243" s="242"/>
      <c r="C243" s="243"/>
      <c r="D243" s="244"/>
      <c r="E243" s="245"/>
      <c r="F243" s="246"/>
      <c r="G243" s="247"/>
      <c r="H243" s="248"/>
    </row>
    <row r="244" spans="1:11" s="34" customFormat="1" ht="6" customHeight="1" x14ac:dyDescent="0.25">
      <c r="A244" s="236"/>
      <c r="B244" s="237"/>
      <c r="C244" s="238"/>
      <c r="D244" s="238"/>
      <c r="E244" s="238"/>
      <c r="F244" s="238"/>
      <c r="G244" s="239"/>
      <c r="H244" s="240"/>
      <c r="J244" s="47"/>
      <c r="K244" s="259"/>
    </row>
    <row r="245" spans="1:11" x14ac:dyDescent="0.25">
      <c r="A245" s="241"/>
      <c r="B245" s="242"/>
      <c r="C245" s="243"/>
      <c r="D245" s="244"/>
      <c r="E245" s="245"/>
      <c r="F245" s="246"/>
      <c r="G245" s="247"/>
      <c r="H245" s="248"/>
    </row>
    <row r="246" spans="1:11" s="34" customFormat="1" ht="6" customHeight="1" x14ac:dyDescent="0.25">
      <c r="A246" s="236"/>
      <c r="B246" s="237"/>
      <c r="C246" s="238"/>
      <c r="D246" s="238"/>
      <c r="E246" s="238"/>
      <c r="F246" s="238"/>
      <c r="G246" s="239"/>
      <c r="H246" s="240"/>
      <c r="J246" s="47"/>
      <c r="K246" s="259"/>
    </row>
    <row r="247" spans="1:11" x14ac:dyDescent="0.25">
      <c r="A247" s="241"/>
      <c r="B247" s="242"/>
      <c r="C247" s="243"/>
      <c r="D247" s="244"/>
      <c r="E247" s="245"/>
      <c r="F247" s="246"/>
      <c r="G247" s="247"/>
      <c r="H247" s="248"/>
    </row>
    <row r="248" spans="1:11" s="34" customFormat="1" ht="6" customHeight="1" x14ac:dyDescent="0.25">
      <c r="A248" s="236"/>
      <c r="B248" s="237"/>
      <c r="C248" s="238"/>
      <c r="D248" s="238"/>
      <c r="E248" s="238"/>
      <c r="F248" s="238"/>
      <c r="G248" s="239"/>
      <c r="H248" s="240"/>
      <c r="J248" s="47"/>
      <c r="K248" s="259"/>
    </row>
    <row r="249" spans="1:11" x14ac:dyDescent="0.25">
      <c r="A249" s="241"/>
      <c r="B249" s="242"/>
      <c r="C249" s="243"/>
      <c r="D249" s="244"/>
      <c r="E249" s="245"/>
      <c r="F249" s="246"/>
      <c r="G249" s="247"/>
      <c r="H249" s="248"/>
    </row>
    <row r="250" spans="1:11" s="34" customFormat="1" ht="6" customHeight="1" x14ac:dyDescent="0.25">
      <c r="A250" s="236"/>
      <c r="B250" s="237"/>
      <c r="C250" s="238"/>
      <c r="D250" s="238"/>
      <c r="E250" s="238"/>
      <c r="F250" s="238"/>
      <c r="G250" s="239"/>
      <c r="H250" s="240"/>
      <c r="J250" s="47"/>
      <c r="K250" s="259"/>
    </row>
    <row r="251" spans="1:11" x14ac:dyDescent="0.25">
      <c r="A251" s="241"/>
      <c r="B251" s="242"/>
      <c r="C251" s="243"/>
      <c r="D251" s="244"/>
      <c r="E251" s="245"/>
      <c r="F251" s="246"/>
      <c r="G251" s="247"/>
      <c r="H251" s="248"/>
    </row>
    <row r="252" spans="1:11" s="34" customFormat="1" ht="6" customHeight="1" x14ac:dyDescent="0.25">
      <c r="A252" s="236"/>
      <c r="B252" s="237"/>
      <c r="C252" s="238"/>
      <c r="D252" s="238"/>
      <c r="E252" s="238"/>
      <c r="F252" s="238"/>
      <c r="G252" s="239"/>
      <c r="H252" s="240"/>
      <c r="J252" s="47"/>
      <c r="K252" s="259"/>
    </row>
    <row r="253" spans="1:11" x14ac:dyDescent="0.25">
      <c r="A253" s="241"/>
      <c r="B253" s="242"/>
      <c r="C253" s="243"/>
      <c r="D253" s="244"/>
      <c r="E253" s="245"/>
      <c r="F253" s="246"/>
      <c r="G253" s="247"/>
      <c r="H253" s="248"/>
    </row>
    <row r="254" spans="1:11" s="34" customFormat="1" ht="6" customHeight="1" x14ac:dyDescent="0.25">
      <c r="A254" s="236"/>
      <c r="B254" s="237"/>
      <c r="C254" s="238"/>
      <c r="D254" s="238"/>
      <c r="E254" s="238"/>
      <c r="F254" s="238"/>
      <c r="G254" s="239"/>
      <c r="H254" s="240"/>
      <c r="J254" s="47"/>
      <c r="K254" s="259"/>
    </row>
    <row r="255" spans="1:11" x14ac:dyDescent="0.25">
      <c r="A255" s="241"/>
      <c r="B255" s="242"/>
      <c r="C255" s="243"/>
      <c r="D255" s="244"/>
      <c r="E255" s="245"/>
      <c r="F255" s="246"/>
      <c r="G255" s="247"/>
      <c r="H255" s="248"/>
    </row>
    <row r="256" spans="1:11" s="34" customFormat="1" ht="6" customHeight="1" x14ac:dyDescent="0.25">
      <c r="A256" s="236"/>
      <c r="B256" s="237"/>
      <c r="C256" s="238"/>
      <c r="D256" s="238"/>
      <c r="E256" s="238"/>
      <c r="F256" s="238"/>
      <c r="G256" s="239"/>
      <c r="H256" s="240"/>
      <c r="J256" s="47"/>
      <c r="K256" s="259"/>
    </row>
    <row r="257" spans="1:11" x14ac:dyDescent="0.25">
      <c r="A257" s="241"/>
      <c r="B257" s="242"/>
      <c r="C257" s="243"/>
      <c r="D257" s="244"/>
      <c r="E257" s="245"/>
      <c r="F257" s="246"/>
      <c r="G257" s="247"/>
      <c r="H257" s="248"/>
    </row>
    <row r="258" spans="1:11" s="34" customFormat="1" ht="6" customHeight="1" x14ac:dyDescent="0.25">
      <c r="A258" s="236"/>
      <c r="B258" s="237"/>
      <c r="C258" s="238"/>
      <c r="D258" s="238"/>
      <c r="E258" s="238"/>
      <c r="F258" s="238"/>
      <c r="G258" s="239"/>
      <c r="H258" s="240"/>
      <c r="J258" s="47"/>
      <c r="K258" s="259"/>
    </row>
    <row r="259" spans="1:11" x14ac:dyDescent="0.25">
      <c r="A259" s="241"/>
      <c r="B259" s="242"/>
      <c r="C259" s="243"/>
      <c r="D259" s="244"/>
      <c r="E259" s="245"/>
      <c r="F259" s="246"/>
      <c r="G259" s="247"/>
      <c r="H259" s="248"/>
    </row>
    <row r="260" spans="1:11" s="34" customFormat="1" ht="6" customHeight="1" x14ac:dyDescent="0.25">
      <c r="A260" s="236"/>
      <c r="B260" s="237"/>
      <c r="C260" s="238"/>
      <c r="D260" s="238"/>
      <c r="E260" s="238"/>
      <c r="F260" s="238"/>
      <c r="G260" s="239"/>
      <c r="H260" s="240"/>
      <c r="J260" s="47"/>
      <c r="K260" s="259"/>
    </row>
    <row r="261" spans="1:11" x14ac:dyDescent="0.25">
      <c r="A261" s="241"/>
      <c r="B261" s="242"/>
      <c r="C261" s="243"/>
      <c r="D261" s="244"/>
      <c r="E261" s="245"/>
      <c r="F261" s="246"/>
      <c r="G261" s="247"/>
      <c r="H261" s="248"/>
    </row>
    <row r="262" spans="1:11" s="34" customFormat="1" ht="6" customHeight="1" x14ac:dyDescent="0.25">
      <c r="A262" s="236"/>
      <c r="B262" s="237"/>
      <c r="C262" s="238"/>
      <c r="D262" s="238"/>
      <c r="E262" s="238"/>
      <c r="F262" s="238"/>
      <c r="G262" s="239"/>
      <c r="H262" s="240"/>
      <c r="J262" s="47"/>
      <c r="K262" s="259"/>
    </row>
    <row r="263" spans="1:11" x14ac:dyDescent="0.25">
      <c r="A263" s="241"/>
      <c r="B263" s="242"/>
      <c r="C263" s="243"/>
      <c r="D263" s="244"/>
      <c r="E263" s="245"/>
      <c r="F263" s="246"/>
      <c r="G263" s="247"/>
      <c r="H263" s="248"/>
    </row>
    <row r="264" spans="1:11" s="34" customFormat="1" ht="6" customHeight="1" x14ac:dyDescent="0.25">
      <c r="A264" s="236"/>
      <c r="B264" s="237"/>
      <c r="C264" s="238"/>
      <c r="D264" s="238"/>
      <c r="E264" s="238"/>
      <c r="F264" s="238"/>
      <c r="G264" s="239"/>
      <c r="H264" s="240"/>
      <c r="J264" s="47"/>
      <c r="K264" s="259"/>
    </row>
    <row r="265" spans="1:11" x14ac:dyDescent="0.25">
      <c r="A265" s="241"/>
      <c r="B265" s="242"/>
      <c r="C265" s="243"/>
      <c r="D265" s="244"/>
      <c r="E265" s="245"/>
      <c r="F265" s="246"/>
      <c r="G265" s="247"/>
      <c r="H265" s="248"/>
    </row>
    <row r="266" spans="1:11" s="34" customFormat="1" ht="6" customHeight="1" x14ac:dyDescent="0.25">
      <c r="A266" s="236"/>
      <c r="B266" s="237"/>
      <c r="C266" s="238"/>
      <c r="D266" s="238"/>
      <c r="E266" s="238"/>
      <c r="F266" s="238"/>
      <c r="G266" s="239"/>
      <c r="H266" s="240"/>
      <c r="J266" s="47"/>
      <c r="K266" s="259"/>
    </row>
    <row r="267" spans="1:11" x14ac:dyDescent="0.25">
      <c r="A267" s="241"/>
      <c r="B267" s="242"/>
      <c r="C267" s="243"/>
      <c r="D267" s="244"/>
      <c r="E267" s="245"/>
      <c r="F267" s="246"/>
      <c r="G267" s="247"/>
      <c r="H267" s="248"/>
    </row>
    <row r="268" spans="1:11" s="34" customFormat="1" ht="6" customHeight="1" x14ac:dyDescent="0.25">
      <c r="A268" s="236"/>
      <c r="B268" s="237"/>
      <c r="C268" s="238"/>
      <c r="D268" s="238"/>
      <c r="E268" s="238"/>
      <c r="F268" s="238"/>
      <c r="G268" s="239"/>
      <c r="H268" s="240"/>
      <c r="J268" s="47"/>
      <c r="K268" s="259"/>
    </row>
    <row r="269" spans="1:11" x14ac:dyDescent="0.25">
      <c r="A269" s="241"/>
      <c r="B269" s="242"/>
      <c r="C269" s="243"/>
      <c r="D269" s="244"/>
      <c r="E269" s="245"/>
      <c r="F269" s="246"/>
      <c r="G269" s="247"/>
      <c r="H269" s="248"/>
    </row>
    <row r="270" spans="1:11" s="34" customFormat="1" ht="6" customHeight="1" x14ac:dyDescent="0.25">
      <c r="A270" s="236"/>
      <c r="B270" s="237"/>
      <c r="C270" s="238"/>
      <c r="D270" s="238"/>
      <c r="E270" s="238"/>
      <c r="F270" s="238"/>
      <c r="G270" s="239"/>
      <c r="H270" s="240"/>
      <c r="J270" s="47"/>
      <c r="K270" s="259"/>
    </row>
    <row r="271" spans="1:11" x14ac:dyDescent="0.25">
      <c r="A271" s="241"/>
      <c r="B271" s="242"/>
      <c r="C271" s="243"/>
      <c r="D271" s="244"/>
      <c r="E271" s="245"/>
      <c r="F271" s="246"/>
      <c r="G271" s="247"/>
      <c r="H271" s="248"/>
    </row>
    <row r="272" spans="1:11" s="34" customFormat="1" ht="6" customHeight="1" x14ac:dyDescent="0.25">
      <c r="A272" s="236"/>
      <c r="B272" s="237"/>
      <c r="C272" s="238"/>
      <c r="D272" s="238"/>
      <c r="E272" s="238"/>
      <c r="F272" s="238"/>
      <c r="G272" s="239"/>
      <c r="H272" s="240"/>
      <c r="J272" s="47"/>
      <c r="K272" s="259"/>
    </row>
    <row r="273" spans="1:11" x14ac:dyDescent="0.25">
      <c r="A273" s="241"/>
      <c r="B273" s="242"/>
      <c r="C273" s="243"/>
      <c r="D273" s="244"/>
      <c r="E273" s="245"/>
      <c r="F273" s="246"/>
      <c r="G273" s="247"/>
      <c r="H273" s="248"/>
    </row>
    <row r="274" spans="1:11" s="34" customFormat="1" ht="6" customHeight="1" x14ac:dyDescent="0.25">
      <c r="A274" s="236"/>
      <c r="B274" s="237"/>
      <c r="C274" s="238"/>
      <c r="D274" s="238"/>
      <c r="E274" s="238"/>
      <c r="F274" s="238"/>
      <c r="G274" s="239"/>
      <c r="H274" s="240"/>
      <c r="J274" s="47"/>
      <c r="K274" s="259"/>
    </row>
    <row r="275" spans="1:11" x14ac:dyDescent="0.25">
      <c r="A275" s="241"/>
      <c r="B275" s="242"/>
      <c r="C275" s="243"/>
      <c r="D275" s="244"/>
      <c r="E275" s="245"/>
      <c r="F275" s="246"/>
      <c r="G275" s="247"/>
      <c r="H275" s="248"/>
    </row>
    <row r="276" spans="1:11" s="34" customFormat="1" ht="6" customHeight="1" x14ac:dyDescent="0.25">
      <c r="A276" s="236"/>
      <c r="B276" s="237"/>
      <c r="C276" s="238"/>
      <c r="D276" s="238"/>
      <c r="E276" s="238"/>
      <c r="F276" s="238"/>
      <c r="G276" s="239"/>
      <c r="H276" s="240"/>
      <c r="J276" s="47"/>
      <c r="K276" s="259"/>
    </row>
    <row r="277" spans="1:11" x14ac:dyDescent="0.25">
      <c r="A277" s="241"/>
      <c r="B277" s="242"/>
      <c r="C277" s="243"/>
      <c r="D277" s="244"/>
      <c r="E277" s="245"/>
      <c r="F277" s="246"/>
      <c r="G277" s="247"/>
      <c r="H277" s="248"/>
    </row>
    <row r="278" spans="1:11" s="34" customFormat="1" ht="6" customHeight="1" x14ac:dyDescent="0.25">
      <c r="A278" s="236"/>
      <c r="B278" s="237"/>
      <c r="C278" s="238"/>
      <c r="D278" s="238"/>
      <c r="E278" s="238"/>
      <c r="F278" s="238"/>
      <c r="G278" s="239"/>
      <c r="H278" s="240"/>
      <c r="J278" s="47"/>
      <c r="K278" s="259"/>
    </row>
    <row r="279" spans="1:11" x14ac:dyDescent="0.25">
      <c r="A279" s="241"/>
      <c r="B279" s="242"/>
      <c r="C279" s="243"/>
      <c r="D279" s="244"/>
      <c r="E279" s="245"/>
      <c r="F279" s="246"/>
      <c r="G279" s="247"/>
      <c r="H279" s="248"/>
    </row>
    <row r="280" spans="1:11" s="34" customFormat="1" ht="6" customHeight="1" x14ac:dyDescent="0.25">
      <c r="A280" s="236"/>
      <c r="B280" s="237"/>
      <c r="C280" s="238"/>
      <c r="D280" s="238"/>
      <c r="E280" s="238"/>
      <c r="F280" s="238"/>
      <c r="G280" s="239"/>
      <c r="H280" s="240"/>
      <c r="J280" s="47"/>
      <c r="K280" s="259"/>
    </row>
    <row r="281" spans="1:11" x14ac:dyDescent="0.25">
      <c r="A281" s="241"/>
      <c r="B281" s="242"/>
      <c r="C281" s="243"/>
      <c r="D281" s="244"/>
      <c r="E281" s="245"/>
      <c r="F281" s="246"/>
      <c r="G281" s="247"/>
      <c r="H281" s="248"/>
    </row>
    <row r="282" spans="1:11" s="34" customFormat="1" ht="6" customHeight="1" x14ac:dyDescent="0.25">
      <c r="A282" s="236"/>
      <c r="B282" s="237"/>
      <c r="C282" s="238"/>
      <c r="D282" s="238"/>
      <c r="E282" s="238"/>
      <c r="F282" s="238"/>
      <c r="G282" s="239"/>
      <c r="H282" s="240"/>
      <c r="J282" s="47"/>
      <c r="K282" s="259"/>
    </row>
    <row r="283" spans="1:11" x14ac:dyDescent="0.25">
      <c r="A283" s="241"/>
      <c r="B283" s="242"/>
      <c r="C283" s="243"/>
      <c r="D283" s="244"/>
      <c r="E283" s="245"/>
      <c r="F283" s="246"/>
      <c r="G283" s="247"/>
      <c r="H283" s="248"/>
    </row>
    <row r="284" spans="1:11" s="34" customFormat="1" ht="6" customHeight="1" x14ac:dyDescent="0.25">
      <c r="A284" s="236"/>
      <c r="B284" s="237"/>
      <c r="C284" s="238"/>
      <c r="D284" s="238"/>
      <c r="E284" s="238"/>
      <c r="F284" s="238"/>
      <c r="G284" s="239"/>
      <c r="H284" s="240"/>
      <c r="J284" s="47"/>
      <c r="K284" s="259"/>
    </row>
    <row r="285" spans="1:11" x14ac:dyDescent="0.25">
      <c r="A285" s="241"/>
      <c r="B285" s="242"/>
      <c r="C285" s="243"/>
      <c r="D285" s="244"/>
      <c r="E285" s="245"/>
      <c r="F285" s="246"/>
      <c r="G285" s="247"/>
      <c r="H285" s="248"/>
    </row>
    <row r="286" spans="1:11" s="34" customFormat="1" ht="6" customHeight="1" x14ac:dyDescent="0.25">
      <c r="A286" s="236"/>
      <c r="B286" s="237"/>
      <c r="C286" s="238"/>
      <c r="D286" s="238"/>
      <c r="E286" s="238"/>
      <c r="F286" s="238"/>
      <c r="G286" s="239"/>
      <c r="H286" s="240"/>
      <c r="J286" s="47"/>
      <c r="K286" s="259"/>
    </row>
    <row r="287" spans="1:11" x14ac:dyDescent="0.25">
      <c r="A287" s="241"/>
      <c r="B287" s="242"/>
      <c r="C287" s="243"/>
      <c r="D287" s="244"/>
      <c r="E287" s="245"/>
      <c r="F287" s="246"/>
      <c r="G287" s="247"/>
      <c r="H287" s="248"/>
    </row>
    <row r="288" spans="1:11" s="34" customFormat="1" ht="6" customHeight="1" x14ac:dyDescent="0.25">
      <c r="A288" s="236"/>
      <c r="B288" s="237"/>
      <c r="C288" s="238"/>
      <c r="D288" s="238"/>
      <c r="E288" s="238"/>
      <c r="F288" s="238"/>
      <c r="G288" s="239"/>
      <c r="H288" s="240"/>
      <c r="J288" s="47"/>
      <c r="K288" s="259"/>
    </row>
    <row r="289" spans="1:11" x14ac:dyDescent="0.25">
      <c r="A289" s="241"/>
      <c r="B289" s="242"/>
      <c r="C289" s="243"/>
      <c r="D289" s="244"/>
      <c r="E289" s="245"/>
      <c r="F289" s="246"/>
      <c r="G289" s="247"/>
      <c r="H289" s="248"/>
    </row>
    <row r="290" spans="1:11" s="34" customFormat="1" ht="6" customHeight="1" x14ac:dyDescent="0.25">
      <c r="A290" s="236"/>
      <c r="B290" s="237"/>
      <c r="C290" s="238"/>
      <c r="D290" s="238"/>
      <c r="E290" s="238"/>
      <c r="F290" s="238"/>
      <c r="G290" s="239"/>
      <c r="H290" s="240"/>
      <c r="J290" s="47"/>
      <c r="K290" s="259"/>
    </row>
    <row r="291" spans="1:11" x14ac:dyDescent="0.25">
      <c r="A291" s="241"/>
      <c r="B291" s="242"/>
      <c r="C291" s="243"/>
      <c r="D291" s="244"/>
      <c r="E291" s="245"/>
      <c r="F291" s="246"/>
      <c r="G291" s="247"/>
      <c r="H291" s="248"/>
    </row>
    <row r="292" spans="1:11" s="34" customFormat="1" ht="6" customHeight="1" x14ac:dyDescent="0.25">
      <c r="A292" s="236"/>
      <c r="B292" s="237"/>
      <c r="C292" s="238"/>
      <c r="D292" s="238"/>
      <c r="E292" s="238"/>
      <c r="F292" s="238"/>
      <c r="G292" s="239"/>
      <c r="H292" s="240"/>
      <c r="J292" s="47"/>
      <c r="K292" s="259"/>
    </row>
    <row r="293" spans="1:11" x14ac:dyDescent="0.25">
      <c r="A293" s="241"/>
      <c r="B293" s="242"/>
      <c r="C293" s="243"/>
      <c r="D293" s="244"/>
      <c r="E293" s="245"/>
      <c r="F293" s="246"/>
      <c r="G293" s="247"/>
      <c r="H293" s="248"/>
    </row>
    <row r="294" spans="1:11" s="34" customFormat="1" ht="6" customHeight="1" x14ac:dyDescent="0.25">
      <c r="A294" s="236"/>
      <c r="B294" s="237"/>
      <c r="C294" s="238"/>
      <c r="D294" s="238"/>
      <c r="E294" s="238"/>
      <c r="F294" s="238"/>
      <c r="G294" s="239"/>
      <c r="H294" s="240"/>
      <c r="J294" s="47"/>
      <c r="K294" s="259"/>
    </row>
    <row r="295" spans="1:11" x14ac:dyDescent="0.25">
      <c r="A295" s="241"/>
      <c r="B295" s="242"/>
      <c r="C295" s="243"/>
      <c r="D295" s="244"/>
      <c r="E295" s="245"/>
      <c r="F295" s="246"/>
      <c r="G295" s="247"/>
      <c r="H295" s="248"/>
    </row>
    <row r="296" spans="1:11" s="34" customFormat="1" ht="6" customHeight="1" x14ac:dyDescent="0.25">
      <c r="A296" s="236"/>
      <c r="B296" s="237"/>
      <c r="C296" s="238"/>
      <c r="D296" s="238"/>
      <c r="E296" s="238"/>
      <c r="F296" s="238"/>
      <c r="G296" s="239"/>
      <c r="H296" s="240"/>
      <c r="J296" s="47"/>
      <c r="K296" s="259"/>
    </row>
    <row r="297" spans="1:11" x14ac:dyDescent="0.25">
      <c r="A297" s="241"/>
      <c r="B297" s="242"/>
      <c r="C297" s="243"/>
      <c r="D297" s="244"/>
      <c r="E297" s="245"/>
      <c r="F297" s="246"/>
      <c r="G297" s="247"/>
      <c r="H297" s="248"/>
    </row>
    <row r="298" spans="1:11" s="34" customFormat="1" ht="6" customHeight="1" x14ac:dyDescent="0.25">
      <c r="A298" s="236"/>
      <c r="B298" s="237"/>
      <c r="C298" s="238"/>
      <c r="D298" s="238"/>
      <c r="E298" s="238"/>
      <c r="F298" s="238"/>
      <c r="G298" s="239"/>
      <c r="H298" s="240"/>
      <c r="J298" s="47"/>
      <c r="K298" s="259"/>
    </row>
    <row r="299" spans="1:11" x14ac:dyDescent="0.25">
      <c r="A299" s="241"/>
      <c r="B299" s="242"/>
      <c r="C299" s="243"/>
      <c r="D299" s="244"/>
      <c r="E299" s="245"/>
      <c r="F299" s="246"/>
      <c r="G299" s="247"/>
      <c r="H299" s="248"/>
    </row>
    <row r="300" spans="1:11" s="34" customFormat="1" ht="6" customHeight="1" x14ac:dyDescent="0.25">
      <c r="A300" s="236"/>
      <c r="B300" s="237"/>
      <c r="C300" s="238"/>
      <c r="D300" s="238"/>
      <c r="E300" s="238"/>
      <c r="F300" s="238"/>
      <c r="G300" s="239"/>
      <c r="H300" s="240"/>
      <c r="J300" s="47"/>
      <c r="K300" s="259"/>
    </row>
    <row r="301" spans="1:11" x14ac:dyDescent="0.25">
      <c r="A301" s="241"/>
      <c r="B301" s="242"/>
      <c r="C301" s="243"/>
      <c r="D301" s="244"/>
      <c r="E301" s="245"/>
      <c r="F301" s="246"/>
      <c r="G301" s="247"/>
      <c r="H301" s="248"/>
    </row>
    <row r="302" spans="1:11" s="34" customFormat="1" ht="6" customHeight="1" x14ac:dyDescent="0.25">
      <c r="A302" s="236"/>
      <c r="B302" s="237"/>
      <c r="C302" s="238"/>
      <c r="D302" s="238"/>
      <c r="E302" s="238"/>
      <c r="F302" s="238"/>
      <c r="G302" s="239"/>
      <c r="H302" s="240"/>
      <c r="J302" s="47"/>
      <c r="K302" s="259"/>
    </row>
    <row r="303" spans="1:11" x14ac:dyDescent="0.25">
      <c r="A303" s="241"/>
      <c r="B303" s="242"/>
      <c r="C303" s="243"/>
      <c r="D303" s="244"/>
      <c r="E303" s="245"/>
      <c r="F303" s="246"/>
      <c r="G303" s="247"/>
      <c r="H303" s="248"/>
    </row>
    <row r="304" spans="1:11" s="34" customFormat="1" ht="6" customHeight="1" x14ac:dyDescent="0.25">
      <c r="A304" s="236"/>
      <c r="B304" s="237"/>
      <c r="C304" s="238"/>
      <c r="D304" s="238"/>
      <c r="E304" s="238"/>
      <c r="F304" s="238"/>
      <c r="G304" s="239"/>
      <c r="H304" s="240"/>
      <c r="J304" s="47"/>
      <c r="K304" s="259"/>
    </row>
    <row r="305" spans="1:11" x14ac:dyDescent="0.25">
      <c r="A305" s="241"/>
      <c r="B305" s="242"/>
      <c r="C305" s="243"/>
      <c r="D305" s="244"/>
      <c r="E305" s="245"/>
      <c r="F305" s="246"/>
      <c r="G305" s="247"/>
      <c r="H305" s="248"/>
    </row>
    <row r="306" spans="1:11" s="34" customFormat="1" ht="6" customHeight="1" x14ac:dyDescent="0.25">
      <c r="A306" s="236"/>
      <c r="B306" s="237"/>
      <c r="C306" s="238"/>
      <c r="D306" s="238"/>
      <c r="E306" s="238"/>
      <c r="F306" s="238"/>
      <c r="G306" s="239"/>
      <c r="H306" s="240"/>
      <c r="J306" s="47"/>
      <c r="K306" s="259"/>
    </row>
    <row r="307" spans="1:11" x14ac:dyDescent="0.25">
      <c r="A307" s="241"/>
      <c r="B307" s="242"/>
      <c r="C307" s="243"/>
      <c r="D307" s="244"/>
      <c r="E307" s="245"/>
      <c r="F307" s="246"/>
      <c r="G307" s="247"/>
      <c r="H307" s="248"/>
    </row>
    <row r="308" spans="1:11" s="34" customFormat="1" ht="6" customHeight="1" x14ac:dyDescent="0.25">
      <c r="A308" s="236"/>
      <c r="B308" s="237"/>
      <c r="C308" s="238"/>
      <c r="D308" s="238"/>
      <c r="E308" s="238"/>
      <c r="F308" s="238"/>
      <c r="G308" s="239"/>
      <c r="H308" s="240"/>
      <c r="J308" s="47"/>
      <c r="K308" s="259"/>
    </row>
    <row r="309" spans="1:11" x14ac:dyDescent="0.25">
      <c r="A309" s="241"/>
      <c r="B309" s="242"/>
      <c r="C309" s="243"/>
      <c r="D309" s="244"/>
      <c r="E309" s="245"/>
      <c r="F309" s="246"/>
      <c r="G309" s="247"/>
      <c r="H309" s="248"/>
    </row>
    <row r="310" spans="1:11" s="34" customFormat="1" ht="6" customHeight="1" x14ac:dyDescent="0.25">
      <c r="A310" s="236"/>
      <c r="B310" s="237"/>
      <c r="C310" s="238"/>
      <c r="D310" s="238"/>
      <c r="E310" s="238"/>
      <c r="F310" s="238"/>
      <c r="G310" s="239"/>
      <c r="H310" s="240"/>
      <c r="J310" s="47"/>
      <c r="K310" s="259"/>
    </row>
    <row r="311" spans="1:11" x14ac:dyDescent="0.25">
      <c r="A311" s="241"/>
      <c r="B311" s="242"/>
      <c r="C311" s="243"/>
      <c r="D311" s="244"/>
      <c r="E311" s="245"/>
      <c r="F311" s="246"/>
      <c r="G311" s="247"/>
      <c r="H311" s="248"/>
    </row>
    <row r="312" spans="1:11" s="34" customFormat="1" ht="6" customHeight="1" x14ac:dyDescent="0.25">
      <c r="A312" s="236"/>
      <c r="B312" s="237"/>
      <c r="C312" s="238"/>
      <c r="D312" s="238"/>
      <c r="E312" s="238"/>
      <c r="F312" s="238"/>
      <c r="G312" s="239"/>
      <c r="H312" s="240"/>
      <c r="J312" s="47"/>
      <c r="K312" s="259"/>
    </row>
    <row r="313" spans="1:11" x14ac:dyDescent="0.25">
      <c r="A313" s="241"/>
      <c r="B313" s="242"/>
      <c r="C313" s="243"/>
      <c r="D313" s="244"/>
      <c r="E313" s="245"/>
      <c r="F313" s="246"/>
      <c r="G313" s="247"/>
      <c r="H313" s="248"/>
    </row>
    <row r="314" spans="1:11" s="34" customFormat="1" ht="6" customHeight="1" x14ac:dyDescent="0.25">
      <c r="A314" s="236"/>
      <c r="B314" s="237"/>
      <c r="C314" s="238"/>
      <c r="D314" s="238"/>
      <c r="E314" s="238"/>
      <c r="F314" s="238"/>
      <c r="G314" s="239"/>
      <c r="H314" s="240"/>
      <c r="J314" s="47"/>
      <c r="K314" s="259"/>
    </row>
    <row r="315" spans="1:11" x14ac:dyDescent="0.25">
      <c r="A315" s="241"/>
      <c r="B315" s="242"/>
      <c r="C315" s="243"/>
      <c r="D315" s="244"/>
      <c r="E315" s="245"/>
      <c r="F315" s="246"/>
      <c r="G315" s="247"/>
      <c r="H315" s="248"/>
    </row>
    <row r="316" spans="1:11" s="34" customFormat="1" ht="6" customHeight="1" x14ac:dyDescent="0.25">
      <c r="A316" s="236"/>
      <c r="B316" s="237"/>
      <c r="C316" s="238"/>
      <c r="D316" s="238"/>
      <c r="E316" s="238"/>
      <c r="F316" s="238"/>
      <c r="G316" s="239"/>
      <c r="H316" s="240"/>
      <c r="J316" s="47"/>
      <c r="K316" s="259"/>
    </row>
    <row r="317" spans="1:11" x14ac:dyDescent="0.25">
      <c r="A317" s="241"/>
      <c r="B317" s="242"/>
      <c r="C317" s="243"/>
      <c r="D317" s="244"/>
      <c r="E317" s="245"/>
      <c r="F317" s="246"/>
      <c r="G317" s="247"/>
      <c r="H317" s="248"/>
    </row>
    <row r="318" spans="1:11" s="34" customFormat="1" ht="6" customHeight="1" x14ac:dyDescent="0.25">
      <c r="A318" s="236"/>
      <c r="B318" s="237"/>
      <c r="C318" s="238"/>
      <c r="D318" s="238"/>
      <c r="E318" s="238"/>
      <c r="F318" s="238"/>
      <c r="G318" s="239"/>
      <c r="H318" s="240"/>
      <c r="J318" s="47"/>
      <c r="K318" s="259"/>
    </row>
    <row r="319" spans="1:11" x14ac:dyDescent="0.25">
      <c r="A319" s="241"/>
      <c r="B319" s="242"/>
      <c r="C319" s="243"/>
      <c r="D319" s="244"/>
      <c r="E319" s="245"/>
      <c r="F319" s="246"/>
      <c r="G319" s="247"/>
      <c r="H319" s="248"/>
    </row>
    <row r="320" spans="1:11" s="34" customFormat="1" ht="6" customHeight="1" x14ac:dyDescent="0.25">
      <c r="A320" s="236"/>
      <c r="B320" s="237"/>
      <c r="C320" s="238"/>
      <c r="D320" s="238"/>
      <c r="E320" s="238"/>
      <c r="F320" s="238"/>
      <c r="G320" s="239"/>
      <c r="H320" s="240"/>
      <c r="J320" s="47"/>
      <c r="K320" s="259"/>
    </row>
    <row r="321" spans="1:11" x14ac:dyDescent="0.25">
      <c r="A321" s="241"/>
      <c r="B321" s="242"/>
      <c r="C321" s="243"/>
      <c r="D321" s="244"/>
      <c r="E321" s="245"/>
      <c r="F321" s="246"/>
      <c r="G321" s="247"/>
      <c r="H321" s="248"/>
    </row>
    <row r="322" spans="1:11" s="34" customFormat="1" ht="6" customHeight="1" x14ac:dyDescent="0.25">
      <c r="A322" s="236"/>
      <c r="B322" s="237"/>
      <c r="C322" s="238"/>
      <c r="D322" s="238"/>
      <c r="E322" s="238"/>
      <c r="F322" s="238"/>
      <c r="G322" s="239"/>
      <c r="H322" s="240"/>
      <c r="J322" s="47"/>
      <c r="K322" s="259"/>
    </row>
    <row r="323" spans="1:11" x14ac:dyDescent="0.25">
      <c r="A323" s="241"/>
      <c r="B323" s="242"/>
      <c r="C323" s="243"/>
      <c r="D323" s="244"/>
      <c r="E323" s="245"/>
      <c r="F323" s="246"/>
      <c r="G323" s="247"/>
      <c r="H323" s="248"/>
    </row>
    <row r="324" spans="1:11" s="34" customFormat="1" ht="6" customHeight="1" x14ac:dyDescent="0.25">
      <c r="A324" s="236"/>
      <c r="B324" s="237"/>
      <c r="C324" s="238"/>
      <c r="D324" s="238"/>
      <c r="E324" s="238"/>
      <c r="F324" s="238"/>
      <c r="G324" s="239"/>
      <c r="H324" s="240"/>
      <c r="J324" s="47"/>
      <c r="K324" s="259"/>
    </row>
    <row r="325" spans="1:11" x14ac:dyDescent="0.25">
      <c r="A325" s="241"/>
      <c r="B325" s="242"/>
      <c r="C325" s="243"/>
      <c r="D325" s="244"/>
      <c r="E325" s="245"/>
      <c r="F325" s="246"/>
      <c r="G325" s="247"/>
      <c r="H325" s="248"/>
    </row>
    <row r="326" spans="1:11" s="34" customFormat="1" ht="6" customHeight="1" x14ac:dyDescent="0.25">
      <c r="A326" s="236"/>
      <c r="B326" s="237"/>
      <c r="C326" s="238"/>
      <c r="D326" s="238"/>
      <c r="E326" s="238"/>
      <c r="F326" s="238"/>
      <c r="G326" s="239"/>
      <c r="H326" s="240"/>
      <c r="J326" s="47"/>
      <c r="K326" s="259"/>
    </row>
    <row r="327" spans="1:11" x14ac:dyDescent="0.25">
      <c r="A327" s="241"/>
      <c r="B327" s="242"/>
      <c r="C327" s="243"/>
      <c r="D327" s="244"/>
      <c r="E327" s="245"/>
      <c r="F327" s="246"/>
      <c r="G327" s="247"/>
      <c r="H327" s="248"/>
    </row>
    <row r="328" spans="1:11" s="34" customFormat="1" ht="6" customHeight="1" x14ac:dyDescent="0.25">
      <c r="A328" s="236"/>
      <c r="B328" s="237"/>
      <c r="C328" s="238"/>
      <c r="D328" s="238"/>
      <c r="E328" s="238"/>
      <c r="F328" s="238"/>
      <c r="G328" s="239"/>
      <c r="H328" s="240"/>
      <c r="J328" s="47"/>
      <c r="K328" s="259"/>
    </row>
    <row r="329" spans="1:11" x14ac:dyDescent="0.25">
      <c r="A329" s="241"/>
      <c r="B329" s="242"/>
      <c r="C329" s="243"/>
      <c r="D329" s="244"/>
      <c r="E329" s="245"/>
      <c r="F329" s="246"/>
      <c r="G329" s="247"/>
      <c r="H329" s="248"/>
    </row>
    <row r="330" spans="1:11" s="34" customFormat="1" ht="6" customHeight="1" x14ac:dyDescent="0.25">
      <c r="A330" s="236"/>
      <c r="B330" s="237"/>
      <c r="C330" s="238"/>
      <c r="D330" s="238"/>
      <c r="E330" s="238"/>
      <c r="F330" s="238"/>
      <c r="G330" s="239"/>
      <c r="H330" s="240"/>
      <c r="J330" s="47"/>
      <c r="K330" s="259"/>
    </row>
    <row r="331" spans="1:11" x14ac:dyDescent="0.25">
      <c r="A331" s="241"/>
      <c r="B331" s="242"/>
      <c r="C331" s="243"/>
      <c r="D331" s="244"/>
      <c r="E331" s="245"/>
      <c r="F331" s="246"/>
      <c r="G331" s="247"/>
      <c r="H331" s="248"/>
    </row>
    <row r="332" spans="1:11" s="34" customFormat="1" ht="6" customHeight="1" x14ac:dyDescent="0.25">
      <c r="A332" s="236"/>
      <c r="B332" s="237"/>
      <c r="C332" s="238"/>
      <c r="D332" s="238"/>
      <c r="E332" s="238"/>
      <c r="F332" s="238"/>
      <c r="G332" s="239"/>
      <c r="H332" s="240"/>
      <c r="J332" s="47"/>
      <c r="K332" s="259"/>
    </row>
    <row r="333" spans="1:11" x14ac:dyDescent="0.25">
      <c r="A333" s="241"/>
      <c r="B333" s="242"/>
      <c r="C333" s="243"/>
      <c r="D333" s="244"/>
      <c r="E333" s="245"/>
      <c r="F333" s="246"/>
      <c r="G333" s="247"/>
      <c r="H333" s="248"/>
    </row>
    <row r="334" spans="1:11" s="34" customFormat="1" ht="6" customHeight="1" x14ac:dyDescent="0.25">
      <c r="A334" s="236"/>
      <c r="B334" s="237"/>
      <c r="C334" s="238"/>
      <c r="D334" s="238"/>
      <c r="E334" s="238"/>
      <c r="F334" s="238"/>
      <c r="G334" s="239"/>
      <c r="H334" s="240"/>
      <c r="J334" s="47"/>
      <c r="K334" s="259"/>
    </row>
    <row r="335" spans="1:11" x14ac:dyDescent="0.25">
      <c r="A335" s="241"/>
      <c r="B335" s="242"/>
      <c r="C335" s="243"/>
      <c r="D335" s="244"/>
      <c r="E335" s="245"/>
      <c r="F335" s="246"/>
      <c r="G335" s="247"/>
      <c r="H335" s="248"/>
    </row>
    <row r="336" spans="1:11" s="34" customFormat="1" ht="6" customHeight="1" x14ac:dyDescent="0.25">
      <c r="A336" s="236"/>
      <c r="B336" s="237"/>
      <c r="C336" s="238"/>
      <c r="D336" s="238"/>
      <c r="E336" s="238"/>
      <c r="F336" s="238"/>
      <c r="G336" s="239"/>
      <c r="H336" s="240"/>
      <c r="J336" s="47"/>
      <c r="K336" s="259"/>
    </row>
    <row r="337" spans="1:11" x14ac:dyDescent="0.25">
      <c r="A337" s="241"/>
      <c r="B337" s="242"/>
      <c r="C337" s="243"/>
      <c r="D337" s="244"/>
      <c r="E337" s="245"/>
      <c r="F337" s="246"/>
      <c r="G337" s="247"/>
      <c r="H337" s="248"/>
    </row>
    <row r="338" spans="1:11" s="34" customFormat="1" ht="6" customHeight="1" x14ac:dyDescent="0.25">
      <c r="A338" s="236"/>
      <c r="B338" s="237"/>
      <c r="C338" s="238"/>
      <c r="D338" s="238"/>
      <c r="E338" s="238"/>
      <c r="F338" s="238"/>
      <c r="G338" s="239"/>
      <c r="H338" s="240"/>
      <c r="J338" s="47"/>
      <c r="K338" s="259"/>
    </row>
    <row r="339" spans="1:11" x14ac:dyDescent="0.25">
      <c r="A339" s="241"/>
      <c r="B339" s="242"/>
      <c r="C339" s="243"/>
      <c r="D339" s="244"/>
      <c r="E339" s="245"/>
      <c r="F339" s="246"/>
      <c r="G339" s="247"/>
      <c r="H339" s="248"/>
    </row>
    <row r="340" spans="1:11" s="34" customFormat="1" ht="6" customHeight="1" x14ac:dyDescent="0.25">
      <c r="A340" s="236"/>
      <c r="B340" s="237"/>
      <c r="C340" s="238"/>
      <c r="D340" s="238"/>
      <c r="E340" s="238"/>
      <c r="F340" s="238"/>
      <c r="G340" s="239"/>
      <c r="H340" s="240"/>
      <c r="J340" s="47"/>
      <c r="K340" s="259"/>
    </row>
    <row r="341" spans="1:11" x14ac:dyDescent="0.25">
      <c r="A341" s="241"/>
      <c r="B341" s="242"/>
      <c r="C341" s="243"/>
      <c r="D341" s="244"/>
      <c r="E341" s="245"/>
      <c r="F341" s="246"/>
      <c r="G341" s="247"/>
      <c r="H341" s="248"/>
    </row>
    <row r="342" spans="1:11" s="34" customFormat="1" ht="6" customHeight="1" x14ac:dyDescent="0.25">
      <c r="A342" s="236"/>
      <c r="B342" s="237"/>
      <c r="C342" s="238"/>
      <c r="D342" s="238"/>
      <c r="E342" s="238"/>
      <c r="F342" s="238"/>
      <c r="G342" s="239"/>
      <c r="H342" s="240"/>
      <c r="J342" s="47"/>
      <c r="K342" s="259"/>
    </row>
    <row r="343" spans="1:11" x14ac:dyDescent="0.25">
      <c r="A343" s="241"/>
      <c r="B343" s="242"/>
      <c r="C343" s="243"/>
      <c r="D343" s="244"/>
      <c r="E343" s="245"/>
      <c r="F343" s="246"/>
      <c r="G343" s="247"/>
      <c r="H343" s="248"/>
    </row>
    <row r="344" spans="1:11" s="34" customFormat="1" ht="6" customHeight="1" x14ac:dyDescent="0.25">
      <c r="A344" s="236"/>
      <c r="B344" s="237"/>
      <c r="C344" s="238"/>
      <c r="D344" s="238"/>
      <c r="E344" s="238"/>
      <c r="F344" s="238"/>
      <c r="G344" s="239"/>
      <c r="H344" s="240"/>
      <c r="J344" s="47"/>
      <c r="K344" s="259"/>
    </row>
    <row r="345" spans="1:11" x14ac:dyDescent="0.25">
      <c r="A345" s="241"/>
      <c r="B345" s="242"/>
      <c r="C345" s="243"/>
      <c r="D345" s="244"/>
      <c r="E345" s="245"/>
      <c r="F345" s="246"/>
      <c r="G345" s="247"/>
      <c r="H345" s="248"/>
    </row>
    <row r="346" spans="1:11" s="34" customFormat="1" ht="6" customHeight="1" x14ac:dyDescent="0.25">
      <c r="A346" s="236"/>
      <c r="B346" s="237"/>
      <c r="C346" s="238"/>
      <c r="D346" s="238"/>
      <c r="E346" s="238"/>
      <c r="F346" s="238"/>
      <c r="G346" s="239"/>
      <c r="H346" s="240"/>
      <c r="J346" s="47"/>
      <c r="K346" s="259"/>
    </row>
    <row r="347" spans="1:11" x14ac:dyDescent="0.25">
      <c r="A347" s="241"/>
      <c r="B347" s="242"/>
      <c r="C347" s="243"/>
      <c r="D347" s="244"/>
      <c r="E347" s="245"/>
      <c r="F347" s="246"/>
      <c r="G347" s="247"/>
      <c r="H347" s="248"/>
    </row>
    <row r="348" spans="1:11" s="34" customFormat="1" ht="6" customHeight="1" x14ac:dyDescent="0.25">
      <c r="A348" s="236"/>
      <c r="B348" s="237"/>
      <c r="C348" s="238"/>
      <c r="D348" s="238"/>
      <c r="E348" s="238"/>
      <c r="F348" s="238"/>
      <c r="G348" s="239"/>
      <c r="H348" s="240"/>
      <c r="J348" s="47"/>
      <c r="K348" s="259"/>
    </row>
    <row r="349" spans="1:11" x14ac:dyDescent="0.25">
      <c r="A349" s="241"/>
      <c r="B349" s="242"/>
      <c r="C349" s="243"/>
      <c r="D349" s="244"/>
      <c r="E349" s="245"/>
      <c r="F349" s="246"/>
      <c r="G349" s="247"/>
      <c r="H349" s="248"/>
    </row>
    <row r="350" spans="1:11" s="34" customFormat="1" ht="6" customHeight="1" x14ac:dyDescent="0.25">
      <c r="A350" s="236"/>
      <c r="B350" s="237"/>
      <c r="C350" s="238"/>
      <c r="D350" s="238"/>
      <c r="E350" s="238"/>
      <c r="F350" s="238"/>
      <c r="G350" s="239"/>
      <c r="H350" s="240"/>
      <c r="J350" s="47"/>
      <c r="K350" s="259"/>
    </row>
    <row r="351" spans="1:11" x14ac:dyDescent="0.25">
      <c r="A351" s="241"/>
      <c r="B351" s="242"/>
      <c r="C351" s="243"/>
      <c r="D351" s="244"/>
      <c r="E351" s="245"/>
      <c r="F351" s="246"/>
      <c r="G351" s="247"/>
      <c r="H351" s="248"/>
    </row>
    <row r="352" spans="1:11" s="34" customFormat="1" ht="6" customHeight="1" x14ac:dyDescent="0.25">
      <c r="A352" s="236"/>
      <c r="B352" s="237"/>
      <c r="C352" s="238"/>
      <c r="D352" s="238"/>
      <c r="E352" s="238"/>
      <c r="F352" s="238"/>
      <c r="G352" s="239"/>
      <c r="H352" s="240"/>
      <c r="J352" s="47"/>
      <c r="K352" s="259"/>
    </row>
    <row r="353" spans="1:6" x14ac:dyDescent="0.25">
      <c r="A353" s="250"/>
      <c r="B353" s="251"/>
      <c r="C353" s="252"/>
      <c r="D353" s="253"/>
      <c r="E353" s="254"/>
      <c r="F353" s="255"/>
    </row>
    <row r="354" spans="1:6" x14ac:dyDescent="0.25">
      <c r="A354" s="256"/>
      <c r="B354" s="251"/>
      <c r="C354" s="252"/>
      <c r="D354" s="253"/>
      <c r="E354" s="254"/>
      <c r="F354" s="246"/>
    </row>
  </sheetData>
  <sheetProtection algorithmName="SHA-512" hashValue="ZF1zLvX+vaVUfGgLfv5Yq97FdazkN3o05tBhSluT2oj1EJUZV1vvCNe7+g/YR/Lf6t2nusKHJ1b+gtD1uyGVYQ==" saltValue="mP/ZZbUED7WzRzMzMT7OxA==" spinCount="100000" sheet="1"/>
  <phoneticPr fontId="11" type="noConversion"/>
  <pageMargins left="0.86" right="0.75" top="0.33" bottom="1" header="0" footer="0"/>
  <pageSetup paperSize="9" orientation="portrait" r:id="rId1"/>
  <headerFooter alignWithMargins="0"/>
  <rowBreaks count="4" manualBreakCount="4">
    <brk id="51" max="5" man="1"/>
    <brk id="73" max="5" man="1"/>
    <brk id="122" max="5" man="1"/>
    <brk id="155"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T260"/>
  <sheetViews>
    <sheetView view="pageBreakPreview" topLeftCell="A58" zoomScale="110" zoomScaleNormal="100" zoomScaleSheetLayoutView="110" workbookViewId="0">
      <selection activeCell="I59" sqref="I59"/>
    </sheetView>
  </sheetViews>
  <sheetFormatPr defaultRowHeight="15" x14ac:dyDescent="0.25"/>
  <cols>
    <col min="1" max="1" width="9.140625" bestFit="1" customWidth="1"/>
    <col min="2" max="2" width="1" customWidth="1"/>
    <col min="3" max="3" width="43.42578125" customWidth="1"/>
    <col min="4" max="4" width="2.7109375" customWidth="1"/>
    <col min="5" max="5" width="4.140625" bestFit="1" customWidth="1"/>
    <col min="6" max="6" width="2.7109375" customWidth="1"/>
    <col min="7" max="7" width="8" bestFit="1" customWidth="1"/>
    <col min="8" max="8" width="1.85546875" customWidth="1"/>
    <col min="9" max="9" width="9.5703125" customWidth="1"/>
    <col min="10" max="10" width="2.7109375" customWidth="1"/>
    <col min="11" max="11" width="13.28515625" bestFit="1" customWidth="1"/>
    <col min="12" max="12" width="28.7109375" customWidth="1"/>
    <col min="13" max="13" width="29.85546875" style="73" customWidth="1"/>
  </cols>
  <sheetData>
    <row r="2" spans="1:20" x14ac:dyDescent="0.25">
      <c r="A2" s="72" t="s">
        <v>122</v>
      </c>
      <c r="B2" s="72"/>
      <c r="C2" s="72" t="s">
        <v>123</v>
      </c>
      <c r="D2" s="72"/>
      <c r="E2" s="72" t="s">
        <v>124</v>
      </c>
      <c r="F2" s="72"/>
      <c r="G2" s="72" t="s">
        <v>125</v>
      </c>
      <c r="H2" s="72"/>
      <c r="I2" s="72" t="s">
        <v>126</v>
      </c>
      <c r="J2" s="72"/>
      <c r="K2" s="72" t="s">
        <v>127</v>
      </c>
    </row>
    <row r="3" spans="1:20" x14ac:dyDescent="0.25">
      <c r="A3" s="74"/>
      <c r="B3" s="74"/>
      <c r="C3" s="74"/>
      <c r="D3" s="74"/>
      <c r="E3" s="74"/>
      <c r="F3" s="74"/>
      <c r="G3" s="74"/>
      <c r="H3" s="74"/>
      <c r="I3" s="74"/>
      <c r="J3" s="74"/>
      <c r="K3" s="74"/>
      <c r="L3" s="75"/>
      <c r="M3" s="76"/>
    </row>
    <row r="4" spans="1:20" x14ac:dyDescent="0.25">
      <c r="A4" s="77"/>
      <c r="B4" s="74"/>
      <c r="C4" s="74"/>
      <c r="D4" s="74"/>
      <c r="E4" s="74"/>
      <c r="F4" s="74"/>
      <c r="G4" s="78"/>
      <c r="H4" s="74"/>
      <c r="I4" s="79"/>
      <c r="J4" s="79"/>
      <c r="K4" s="79"/>
      <c r="L4" s="75"/>
      <c r="M4" s="76"/>
    </row>
    <row r="5" spans="1:20" s="85" customFormat="1" ht="15.75" x14ac:dyDescent="0.25">
      <c r="A5" s="80" t="s">
        <v>128</v>
      </c>
      <c r="B5" s="81"/>
      <c r="C5" s="82" t="s">
        <v>129</v>
      </c>
      <c r="D5" s="81"/>
      <c r="E5" s="81"/>
      <c r="F5" s="81"/>
      <c r="G5" s="81"/>
      <c r="H5" s="81"/>
      <c r="I5" s="81"/>
      <c r="J5" s="81"/>
      <c r="K5" s="81"/>
      <c r="L5" s="83"/>
      <c r="M5" s="84"/>
      <c r="S5"/>
      <c r="T5"/>
    </row>
    <row r="6" spans="1:20" s="85" customFormat="1" ht="15.75" x14ac:dyDescent="0.25">
      <c r="A6" s="80"/>
      <c r="B6" s="81"/>
      <c r="C6" s="82"/>
      <c r="D6" s="81"/>
      <c r="E6" s="81"/>
      <c r="F6" s="81"/>
      <c r="G6" s="81"/>
      <c r="H6" s="81"/>
      <c r="I6" s="81"/>
      <c r="J6" s="81"/>
      <c r="K6" s="81"/>
      <c r="L6" s="83"/>
      <c r="M6" s="84"/>
      <c r="S6"/>
      <c r="T6"/>
    </row>
    <row r="7" spans="1:20" s="85" customFormat="1" ht="15.75" x14ac:dyDescent="0.25">
      <c r="A7" s="80"/>
      <c r="B7" s="81"/>
      <c r="C7" s="164" t="s">
        <v>130</v>
      </c>
      <c r="D7" s="165"/>
      <c r="E7" s="165"/>
      <c r="F7" s="165"/>
      <c r="G7" s="165"/>
      <c r="H7" s="165"/>
      <c r="I7" s="165"/>
      <c r="J7" s="165"/>
      <c r="K7" s="165"/>
      <c r="L7" s="83"/>
      <c r="M7" s="84"/>
      <c r="S7"/>
      <c r="T7"/>
    </row>
    <row r="8" spans="1:20" s="85" customFormat="1" ht="16.5" x14ac:dyDescent="0.25">
      <c r="A8" s="80"/>
      <c r="B8" s="81"/>
      <c r="C8" s="159" t="s">
        <v>131</v>
      </c>
      <c r="D8" s="159"/>
      <c r="E8" s="159"/>
      <c r="F8" s="159"/>
      <c r="G8" s="159"/>
      <c r="H8" s="159"/>
      <c r="I8" s="159"/>
      <c r="J8" s="159"/>
      <c r="K8" s="159"/>
      <c r="L8" s="83"/>
      <c r="M8" s="84"/>
      <c r="R8"/>
      <c r="S8"/>
      <c r="T8"/>
    </row>
    <row r="9" spans="1:20" s="90" customFormat="1" ht="31.5" customHeight="1" x14ac:dyDescent="0.25">
      <c r="A9" s="87"/>
      <c r="B9" s="148"/>
      <c r="C9" s="159" t="s">
        <v>132</v>
      </c>
      <c r="D9" s="159"/>
      <c r="E9" s="159"/>
      <c r="F9" s="159"/>
      <c r="G9" s="159"/>
      <c r="H9" s="159"/>
      <c r="I9" s="159"/>
      <c r="J9" s="159"/>
      <c r="K9" s="159"/>
      <c r="L9" s="88"/>
      <c r="M9" s="89"/>
      <c r="R9"/>
      <c r="S9"/>
      <c r="T9"/>
    </row>
    <row r="10" spans="1:20" s="85" customFormat="1" ht="31.5" customHeight="1" x14ac:dyDescent="0.25">
      <c r="A10" s="80"/>
      <c r="B10" s="81"/>
      <c r="C10" s="166" t="s">
        <v>133</v>
      </c>
      <c r="D10" s="159"/>
      <c r="E10" s="159"/>
      <c r="F10" s="159"/>
      <c r="G10" s="159"/>
      <c r="H10" s="159"/>
      <c r="I10" s="159"/>
      <c r="J10" s="159"/>
      <c r="K10" s="159"/>
      <c r="L10" s="83"/>
      <c r="M10" s="84"/>
    </row>
    <row r="11" spans="1:20" s="85" customFormat="1" ht="15.75" x14ac:dyDescent="0.25">
      <c r="A11" s="80"/>
      <c r="B11" s="81"/>
      <c r="C11" s="167" t="s">
        <v>134</v>
      </c>
      <c r="D11" s="161"/>
      <c r="E11" s="161"/>
      <c r="F11" s="161"/>
      <c r="G11" s="161"/>
      <c r="H11" s="161"/>
      <c r="I11" s="161"/>
      <c r="J11" s="161"/>
      <c r="K11" s="161"/>
      <c r="L11" s="83"/>
      <c r="M11" s="84"/>
    </row>
    <row r="12" spans="1:20" s="85" customFormat="1" ht="15.75" x14ac:dyDescent="0.25">
      <c r="A12" s="80"/>
      <c r="B12" s="81"/>
      <c r="C12" s="81" t="s">
        <v>135</v>
      </c>
      <c r="D12" s="81"/>
      <c r="E12" s="81"/>
      <c r="F12" s="81"/>
      <c r="G12" s="81"/>
      <c r="H12" s="81"/>
      <c r="I12" s="81"/>
      <c r="J12" s="81"/>
      <c r="K12" s="81"/>
      <c r="L12" s="83"/>
      <c r="M12" s="84"/>
    </row>
    <row r="13" spans="1:20" s="94" customFormat="1" ht="30" customHeight="1" x14ac:dyDescent="0.25">
      <c r="A13" s="80"/>
      <c r="B13" s="149"/>
      <c r="C13" s="158" t="s">
        <v>136</v>
      </c>
      <c r="D13" s="159"/>
      <c r="E13" s="159"/>
      <c r="F13" s="159"/>
      <c r="G13" s="159"/>
      <c r="H13" s="159"/>
      <c r="I13" s="159"/>
      <c r="J13" s="159"/>
      <c r="K13" s="159"/>
      <c r="L13" s="92"/>
      <c r="M13" s="93"/>
    </row>
    <row r="14" spans="1:20" s="85" customFormat="1" ht="15.75" x14ac:dyDescent="0.25">
      <c r="A14" s="80"/>
      <c r="B14" s="81"/>
      <c r="C14" s="160"/>
      <c r="D14" s="161"/>
      <c r="E14" s="161"/>
      <c r="F14" s="161"/>
      <c r="G14" s="161"/>
      <c r="H14" s="161"/>
      <c r="I14" s="161"/>
      <c r="J14" s="161"/>
      <c r="K14" s="161"/>
      <c r="L14" s="83"/>
      <c r="M14" s="84"/>
    </row>
    <row r="15" spans="1:20" s="85" customFormat="1" ht="15.75" x14ac:dyDescent="0.25">
      <c r="A15" s="80"/>
      <c r="B15" s="81"/>
      <c r="C15" s="81" t="s">
        <v>137</v>
      </c>
      <c r="D15" s="81"/>
      <c r="E15" s="81"/>
      <c r="F15" s="81"/>
      <c r="G15" s="81"/>
      <c r="H15" s="81"/>
      <c r="I15" s="81"/>
      <c r="J15" s="81"/>
      <c r="K15" s="81"/>
      <c r="L15" s="83"/>
      <c r="M15" s="84"/>
    </row>
    <row r="16" spans="1:20" s="85" customFormat="1" ht="47.25" customHeight="1" x14ac:dyDescent="0.25">
      <c r="A16" s="80"/>
      <c r="B16" s="81"/>
      <c r="C16" s="158" t="s">
        <v>138</v>
      </c>
      <c r="D16" s="161"/>
      <c r="E16" s="161"/>
      <c r="F16" s="161"/>
      <c r="G16" s="161"/>
      <c r="H16" s="161"/>
      <c r="I16" s="161"/>
      <c r="J16" s="161"/>
      <c r="K16" s="161"/>
      <c r="L16" s="83"/>
      <c r="M16" s="84"/>
    </row>
    <row r="17" spans="1:13" s="85" customFormat="1" ht="15" customHeight="1" x14ac:dyDescent="0.25">
      <c r="A17" s="80"/>
      <c r="B17" s="81"/>
      <c r="C17" s="148"/>
      <c r="D17" s="91"/>
      <c r="E17" s="91"/>
      <c r="F17" s="91"/>
      <c r="G17" s="91"/>
      <c r="H17" s="91"/>
      <c r="I17" s="91"/>
      <c r="J17" s="91"/>
      <c r="K17" s="91"/>
      <c r="L17" s="83"/>
      <c r="M17" s="84"/>
    </row>
    <row r="18" spans="1:13" s="85" customFormat="1" ht="15.75" x14ac:dyDescent="0.25">
      <c r="A18" s="80"/>
      <c r="B18" s="81"/>
      <c r="C18" s="81" t="s">
        <v>139</v>
      </c>
      <c r="D18" s="81"/>
      <c r="E18" s="81"/>
      <c r="F18" s="81"/>
      <c r="G18" s="81"/>
      <c r="H18" s="81"/>
      <c r="I18" s="81"/>
      <c r="J18" s="81"/>
      <c r="K18" s="81"/>
      <c r="L18" s="83"/>
      <c r="M18" s="84"/>
    </row>
    <row r="19" spans="1:13" s="85" customFormat="1" ht="31.5" customHeight="1" x14ac:dyDescent="0.25">
      <c r="A19" s="80"/>
      <c r="B19" s="81"/>
      <c r="C19" s="162" t="s">
        <v>140</v>
      </c>
      <c r="D19" s="163"/>
      <c r="E19" s="163"/>
      <c r="F19" s="163"/>
      <c r="G19" s="163"/>
      <c r="H19" s="163"/>
      <c r="I19" s="163"/>
      <c r="J19" s="163"/>
      <c r="K19" s="163"/>
      <c r="L19" s="83"/>
      <c r="M19" s="84"/>
    </row>
    <row r="20" spans="1:13" s="85" customFormat="1" ht="15.75" x14ac:dyDescent="0.25">
      <c r="A20" s="80"/>
      <c r="B20" s="81"/>
      <c r="C20" s="160"/>
      <c r="D20" s="161"/>
      <c r="E20" s="161"/>
      <c r="F20" s="161"/>
      <c r="G20" s="161"/>
      <c r="H20" s="161"/>
      <c r="I20" s="161"/>
      <c r="J20" s="161"/>
      <c r="K20" s="161"/>
      <c r="L20" s="83"/>
      <c r="M20" s="84"/>
    </row>
    <row r="21" spans="1:13" s="85" customFormat="1" ht="15.75" x14ac:dyDescent="0.25">
      <c r="A21" s="80"/>
      <c r="B21" s="81"/>
      <c r="C21" s="81" t="s">
        <v>141</v>
      </c>
      <c r="D21" s="81"/>
      <c r="E21" s="81"/>
      <c r="F21" s="81"/>
      <c r="G21" s="81"/>
      <c r="H21" s="81"/>
      <c r="I21" s="81"/>
      <c r="J21" s="81"/>
      <c r="K21" s="81"/>
      <c r="L21" s="83"/>
      <c r="M21" s="84"/>
    </row>
    <row r="22" spans="1:13" s="85" customFormat="1" ht="47.25" customHeight="1" x14ac:dyDescent="0.25">
      <c r="A22" s="80"/>
      <c r="B22" s="81"/>
      <c r="C22" s="158" t="s">
        <v>142</v>
      </c>
      <c r="D22" s="161"/>
      <c r="E22" s="161"/>
      <c r="F22" s="161"/>
      <c r="G22" s="161"/>
      <c r="H22" s="161"/>
      <c r="I22" s="161"/>
      <c r="J22" s="161"/>
      <c r="K22" s="161"/>
      <c r="L22" s="83"/>
      <c r="M22" s="84"/>
    </row>
    <row r="23" spans="1:13" s="85" customFormat="1" ht="15.75" x14ac:dyDescent="0.25">
      <c r="A23" s="80"/>
      <c r="B23" s="81"/>
      <c r="C23" s="160"/>
      <c r="D23" s="161"/>
      <c r="E23" s="161"/>
      <c r="F23" s="161"/>
      <c r="G23" s="161"/>
      <c r="H23" s="161"/>
      <c r="I23" s="161"/>
      <c r="J23" s="161"/>
      <c r="K23" s="161"/>
      <c r="L23" s="83"/>
      <c r="M23" s="84"/>
    </row>
    <row r="24" spans="1:13" s="85" customFormat="1" ht="15.75" x14ac:dyDescent="0.25">
      <c r="A24" s="80"/>
      <c r="B24" s="81"/>
      <c r="C24" s="81" t="s">
        <v>143</v>
      </c>
      <c r="D24" s="81"/>
      <c r="E24" s="81"/>
      <c r="F24" s="81"/>
      <c r="G24" s="81"/>
      <c r="H24" s="81"/>
      <c r="I24" s="81"/>
      <c r="J24" s="81"/>
      <c r="K24" s="81"/>
      <c r="L24" s="83"/>
      <c r="M24" s="84"/>
    </row>
    <row r="25" spans="1:13" s="85" customFormat="1" ht="30" customHeight="1" x14ac:dyDescent="0.25">
      <c r="A25" s="80"/>
      <c r="B25" s="81"/>
      <c r="C25" s="158" t="s">
        <v>144</v>
      </c>
      <c r="D25" s="159"/>
      <c r="E25" s="159"/>
      <c r="F25" s="159"/>
      <c r="G25" s="159"/>
      <c r="H25" s="159"/>
      <c r="I25" s="159"/>
      <c r="J25" s="159"/>
      <c r="K25" s="159"/>
      <c r="L25" s="83"/>
      <c r="M25" s="84"/>
    </row>
    <row r="26" spans="1:13" x14ac:dyDescent="0.25">
      <c r="A26" s="74"/>
      <c r="B26" s="74"/>
      <c r="C26" s="74"/>
      <c r="D26" s="74"/>
      <c r="E26" s="74"/>
      <c r="F26" s="74"/>
      <c r="G26" s="74"/>
      <c r="H26" s="74"/>
      <c r="I26" s="74"/>
      <c r="J26" s="74"/>
      <c r="K26" s="74"/>
      <c r="L26" s="75"/>
      <c r="M26" s="76"/>
    </row>
    <row r="27" spans="1:13" s="85" customFormat="1" ht="15.75" x14ac:dyDescent="0.25">
      <c r="A27" s="80"/>
      <c r="B27" s="81"/>
      <c r="C27" s="81" t="s">
        <v>145</v>
      </c>
      <c r="D27" s="81"/>
      <c r="E27" s="81"/>
      <c r="F27" s="81"/>
      <c r="G27" s="81"/>
      <c r="H27" s="81"/>
      <c r="I27" s="81"/>
      <c r="J27" s="81"/>
      <c r="K27" s="81"/>
      <c r="L27" s="83"/>
      <c r="M27" s="84"/>
    </row>
    <row r="28" spans="1:13" ht="37.5" thickBot="1" x14ac:dyDescent="0.3">
      <c r="A28" s="74"/>
      <c r="B28" s="74"/>
      <c r="C28" s="86" t="s">
        <v>146</v>
      </c>
      <c r="D28" s="74"/>
      <c r="E28" s="74"/>
      <c r="F28" s="74"/>
      <c r="G28" s="74"/>
      <c r="H28" s="74"/>
      <c r="I28" s="74"/>
      <c r="J28" s="74"/>
      <c r="K28" s="74"/>
      <c r="L28" s="75"/>
      <c r="M28" s="76"/>
    </row>
    <row r="29" spans="1:13" ht="25.5" thickBot="1" x14ac:dyDescent="0.3">
      <c r="A29" s="74"/>
      <c r="B29" s="74"/>
      <c r="C29" s="95" t="s">
        <v>147</v>
      </c>
      <c r="D29" s="96"/>
      <c r="E29" s="97" t="s">
        <v>148</v>
      </c>
      <c r="F29" s="98"/>
      <c r="G29" s="95" t="s">
        <v>149</v>
      </c>
      <c r="H29" s="96"/>
      <c r="I29" s="97" t="s">
        <v>150</v>
      </c>
      <c r="J29" s="98"/>
      <c r="K29" s="95" t="s">
        <v>151</v>
      </c>
      <c r="L29" s="75"/>
      <c r="M29" s="76"/>
    </row>
    <row r="30" spans="1:13" x14ac:dyDescent="0.25">
      <c r="A30" s="74"/>
      <c r="B30" s="74">
        <v>1</v>
      </c>
      <c r="C30" s="99" t="s">
        <v>152</v>
      </c>
      <c r="D30" s="100"/>
      <c r="E30" s="101" t="s">
        <v>153</v>
      </c>
      <c r="F30" s="102"/>
      <c r="G30" s="99" t="s">
        <v>154</v>
      </c>
      <c r="H30" s="100"/>
      <c r="I30" s="103">
        <v>15</v>
      </c>
      <c r="J30" s="102"/>
      <c r="K30" s="99" t="s">
        <v>155</v>
      </c>
      <c r="L30" s="75"/>
      <c r="M30" s="76"/>
    </row>
    <row r="31" spans="1:13" x14ac:dyDescent="0.25">
      <c r="A31" s="74"/>
      <c r="B31" s="74">
        <v>3</v>
      </c>
      <c r="C31" s="99" t="s">
        <v>156</v>
      </c>
      <c r="D31" s="104"/>
      <c r="E31" s="105" t="s">
        <v>157</v>
      </c>
      <c r="F31" s="106"/>
      <c r="G31" s="99" t="s">
        <v>154</v>
      </c>
      <c r="H31" s="104"/>
      <c r="I31" s="107">
        <v>10</v>
      </c>
      <c r="J31" s="106"/>
      <c r="K31" s="108" t="s">
        <v>155</v>
      </c>
      <c r="L31" s="75"/>
      <c r="M31" s="76"/>
    </row>
    <row r="32" spans="1:13" x14ac:dyDescent="0.25">
      <c r="A32" s="74"/>
      <c r="B32" s="74">
        <v>4</v>
      </c>
      <c r="C32" s="99" t="s">
        <v>158</v>
      </c>
      <c r="D32" s="104"/>
      <c r="E32" s="105" t="s">
        <v>159</v>
      </c>
      <c r="F32" s="106"/>
      <c r="G32" s="108" t="s">
        <v>154</v>
      </c>
      <c r="H32" s="104"/>
      <c r="I32" s="107">
        <v>10</v>
      </c>
      <c r="J32" s="106"/>
      <c r="K32" s="108" t="s">
        <v>155</v>
      </c>
      <c r="L32" s="75"/>
      <c r="M32" s="76"/>
    </row>
    <row r="33" spans="1:13" x14ac:dyDescent="0.25">
      <c r="A33" s="74"/>
      <c r="B33" s="74"/>
      <c r="C33" s="74"/>
      <c r="D33" s="74"/>
      <c r="E33" s="74"/>
      <c r="F33" s="74"/>
      <c r="G33" s="74"/>
      <c r="H33" s="74"/>
      <c r="I33" s="74"/>
      <c r="J33" s="74"/>
      <c r="K33" s="74"/>
      <c r="L33" s="75"/>
      <c r="M33" s="76"/>
    </row>
    <row r="34" spans="1:13" x14ac:dyDescent="0.25">
      <c r="A34" s="74"/>
      <c r="B34" s="74"/>
      <c r="C34" s="74"/>
      <c r="D34" s="74"/>
      <c r="E34" s="74"/>
      <c r="F34" s="74"/>
      <c r="G34" s="74"/>
      <c r="H34" s="74"/>
      <c r="I34" s="74"/>
      <c r="J34" s="74"/>
      <c r="K34" s="74"/>
      <c r="L34" s="75"/>
      <c r="M34" s="76"/>
    </row>
    <row r="35" spans="1:13" s="85" customFormat="1" ht="15.75" x14ac:dyDescent="0.25">
      <c r="A35" s="80" t="s">
        <v>160</v>
      </c>
      <c r="B35" s="81"/>
      <c r="C35" s="82" t="str">
        <f>C5</f>
        <v>Strojne instalacije - vodovod (hišni priključki)</v>
      </c>
      <c r="D35" s="81"/>
      <c r="E35" s="81"/>
      <c r="F35" s="81"/>
      <c r="G35" s="81"/>
      <c r="H35" s="81"/>
      <c r="I35" s="81"/>
      <c r="J35" s="81"/>
      <c r="K35" s="81"/>
      <c r="L35" s="83"/>
      <c r="M35" s="84"/>
    </row>
    <row r="36" spans="1:13" s="74" customFormat="1" x14ac:dyDescent="0.25">
      <c r="A36" s="77"/>
      <c r="G36" s="78"/>
      <c r="I36" s="78"/>
      <c r="J36" s="79"/>
      <c r="K36" s="79"/>
      <c r="L36" s="109"/>
      <c r="M36" s="110"/>
    </row>
    <row r="37" spans="1:13" ht="48.75" x14ac:dyDescent="0.25">
      <c r="A37" s="111" t="s">
        <v>161</v>
      </c>
      <c r="B37" s="74"/>
      <c r="C37" s="86" t="s">
        <v>162</v>
      </c>
      <c r="D37" s="74"/>
      <c r="E37" s="74"/>
      <c r="F37" s="74"/>
      <c r="G37" s="78"/>
      <c r="H37" s="74"/>
      <c r="I37" s="150"/>
      <c r="J37" s="79"/>
      <c r="K37" s="79"/>
      <c r="L37" s="75"/>
      <c r="M37" s="76"/>
    </row>
    <row r="38" spans="1:13" x14ac:dyDescent="0.25">
      <c r="A38" s="77"/>
      <c r="B38" s="74"/>
      <c r="C38" s="74"/>
      <c r="D38" s="74"/>
      <c r="E38" s="74" t="s">
        <v>11</v>
      </c>
      <c r="F38" s="74"/>
      <c r="G38" s="112">
        <v>3</v>
      </c>
      <c r="H38" s="74"/>
      <c r="I38" s="151"/>
      <c r="J38" s="79"/>
      <c r="K38" s="113">
        <f>G38*I38</f>
        <v>0</v>
      </c>
      <c r="L38" s="75"/>
      <c r="M38" s="76"/>
    </row>
    <row r="39" spans="1:13" s="120" customFormat="1" ht="61.5" customHeight="1" x14ac:dyDescent="0.2">
      <c r="A39" s="111" t="s">
        <v>163</v>
      </c>
      <c r="B39" s="114"/>
      <c r="C39" s="115" t="s">
        <v>164</v>
      </c>
      <c r="D39" s="114"/>
      <c r="E39" s="114"/>
      <c r="F39" s="114"/>
      <c r="G39" s="116"/>
      <c r="H39" s="114"/>
      <c r="I39" s="152"/>
      <c r="J39" s="117"/>
      <c r="K39" s="117"/>
      <c r="L39" s="118"/>
      <c r="M39" s="119"/>
    </row>
    <row r="40" spans="1:13" x14ac:dyDescent="0.25">
      <c r="A40" s="77"/>
      <c r="B40" s="74"/>
      <c r="C40" s="74" t="s">
        <v>165</v>
      </c>
      <c r="D40" s="74"/>
      <c r="E40" s="74" t="s">
        <v>11</v>
      </c>
      <c r="F40" s="74"/>
      <c r="G40" s="112">
        <v>3</v>
      </c>
      <c r="H40" s="74"/>
      <c r="I40" s="151"/>
      <c r="J40" s="79"/>
      <c r="K40" s="113">
        <f>G40*I40</f>
        <v>0</v>
      </c>
      <c r="L40" s="109"/>
      <c r="M40" s="76"/>
    </row>
    <row r="41" spans="1:13" x14ac:dyDescent="0.25">
      <c r="A41" s="77"/>
      <c r="B41" s="74"/>
      <c r="C41" s="74"/>
      <c r="D41" s="74"/>
      <c r="E41" s="74"/>
      <c r="F41" s="74"/>
      <c r="G41" s="78"/>
      <c r="H41" s="74"/>
      <c r="I41" s="153"/>
      <c r="J41" s="79"/>
      <c r="K41" s="79"/>
      <c r="L41" s="75"/>
      <c r="M41" s="76"/>
    </row>
    <row r="42" spans="1:13" s="120" customFormat="1" ht="61.5" customHeight="1" x14ac:dyDescent="0.2">
      <c r="A42" s="111" t="s">
        <v>166</v>
      </c>
      <c r="B42" s="114"/>
      <c r="C42" s="115" t="s">
        <v>167</v>
      </c>
      <c r="D42" s="114"/>
      <c r="E42" s="114"/>
      <c r="F42" s="114"/>
      <c r="G42" s="116"/>
      <c r="H42" s="114"/>
      <c r="I42" s="152"/>
      <c r="J42" s="117"/>
      <c r="K42" s="117"/>
      <c r="L42" s="118"/>
      <c r="M42" s="119"/>
    </row>
    <row r="43" spans="1:13" x14ac:dyDescent="0.25">
      <c r="A43" s="77"/>
      <c r="B43" s="74"/>
      <c r="C43" s="74" t="s">
        <v>168</v>
      </c>
      <c r="D43" s="74"/>
      <c r="E43" s="74" t="s">
        <v>169</v>
      </c>
      <c r="F43" s="74"/>
      <c r="G43" s="112">
        <f>SUM(I30:I32)</f>
        <v>35</v>
      </c>
      <c r="H43" s="74"/>
      <c r="I43" s="151"/>
      <c r="J43" s="79"/>
      <c r="K43" s="113">
        <f>G43*I43</f>
        <v>0</v>
      </c>
      <c r="L43" s="109"/>
      <c r="M43" s="76"/>
    </row>
    <row r="44" spans="1:13" x14ac:dyDescent="0.25">
      <c r="A44" s="77"/>
      <c r="B44" s="74"/>
      <c r="C44" s="74"/>
      <c r="D44" s="74"/>
      <c r="E44" s="74"/>
      <c r="F44" s="74"/>
      <c r="G44" s="121"/>
      <c r="H44" s="74"/>
      <c r="I44" s="154"/>
      <c r="J44" s="79"/>
      <c r="K44" s="122"/>
      <c r="L44" s="109"/>
      <c r="M44" s="76"/>
    </row>
    <row r="45" spans="1:13" s="120" customFormat="1" ht="33" customHeight="1" x14ac:dyDescent="0.2">
      <c r="A45" s="111" t="s">
        <v>170</v>
      </c>
      <c r="B45" s="114"/>
      <c r="C45" s="115" t="s">
        <v>171</v>
      </c>
      <c r="D45" s="114"/>
      <c r="E45" s="114"/>
      <c r="F45" s="114"/>
      <c r="G45" s="116"/>
      <c r="H45" s="114"/>
      <c r="I45" s="152"/>
      <c r="J45" s="117"/>
      <c r="K45" s="117"/>
      <c r="L45" s="118"/>
      <c r="M45" s="119"/>
    </row>
    <row r="46" spans="1:13" x14ac:dyDescent="0.25">
      <c r="A46" s="77"/>
      <c r="B46" s="74"/>
      <c r="C46" s="74"/>
      <c r="D46" s="74"/>
      <c r="E46" s="74" t="s">
        <v>169</v>
      </c>
      <c r="F46" s="74"/>
      <c r="G46" s="112">
        <f>G43</f>
        <v>35</v>
      </c>
      <c r="H46" s="74"/>
      <c r="I46" s="151"/>
      <c r="J46" s="79"/>
      <c r="K46" s="113">
        <f>G46*I46</f>
        <v>0</v>
      </c>
      <c r="L46" s="109"/>
      <c r="M46" s="76"/>
    </row>
    <row r="47" spans="1:13" s="124" customFormat="1" x14ac:dyDescent="0.25">
      <c r="A47" s="123"/>
      <c r="G47" s="125"/>
      <c r="I47" s="155"/>
      <c r="J47" s="126"/>
      <c r="K47" s="126"/>
      <c r="L47" s="127"/>
      <c r="M47" s="126"/>
    </row>
    <row r="48" spans="1:13" s="129" customFormat="1" ht="135" x14ac:dyDescent="0.2">
      <c r="A48" s="128" t="s">
        <v>172</v>
      </c>
      <c r="C48" s="130" t="s">
        <v>173</v>
      </c>
      <c r="G48" s="131"/>
      <c r="I48" s="156"/>
      <c r="J48" s="132"/>
      <c r="K48" s="132"/>
      <c r="L48" s="133"/>
      <c r="M48" s="132"/>
    </row>
    <row r="49" spans="1:13" s="124" customFormat="1" x14ac:dyDescent="0.25">
      <c r="A49" s="123"/>
      <c r="E49" s="124" t="s">
        <v>11</v>
      </c>
      <c r="G49" s="134">
        <v>3</v>
      </c>
      <c r="I49" s="151"/>
      <c r="J49" s="126"/>
      <c r="K49" s="135">
        <f>G49*I49</f>
        <v>0</v>
      </c>
      <c r="L49" s="127"/>
      <c r="M49" s="126"/>
    </row>
    <row r="50" spans="1:13" s="124" customFormat="1" x14ac:dyDescent="0.25">
      <c r="A50" s="123"/>
      <c r="G50" s="125"/>
      <c r="I50" s="155"/>
      <c r="J50" s="126"/>
      <c r="K50" s="126"/>
      <c r="L50" s="127"/>
      <c r="M50" s="126"/>
    </row>
    <row r="51" spans="1:13" ht="120.75" x14ac:dyDescent="0.25">
      <c r="A51" s="111" t="s">
        <v>174</v>
      </c>
      <c r="B51" s="74"/>
      <c r="C51" s="86" t="s">
        <v>175</v>
      </c>
      <c r="D51" s="74"/>
      <c r="E51" s="74"/>
      <c r="F51" s="74"/>
      <c r="G51" s="121"/>
      <c r="H51" s="74"/>
      <c r="I51" s="154"/>
      <c r="J51" s="79"/>
      <c r="K51" s="122"/>
      <c r="L51" s="109"/>
      <c r="M51" s="76"/>
    </row>
    <row r="52" spans="1:13" x14ac:dyDescent="0.25">
      <c r="A52" s="77"/>
      <c r="B52" s="74"/>
      <c r="C52" s="74"/>
      <c r="D52" s="74"/>
      <c r="E52" s="74" t="s">
        <v>11</v>
      </c>
      <c r="F52" s="74"/>
      <c r="G52" s="112">
        <v>3</v>
      </c>
      <c r="H52" s="74"/>
      <c r="I52" s="151"/>
      <c r="J52" s="79"/>
      <c r="K52" s="113">
        <f>G52*I52</f>
        <v>0</v>
      </c>
      <c r="L52" s="109"/>
      <c r="M52" s="76"/>
    </row>
    <row r="53" spans="1:13" x14ac:dyDescent="0.25">
      <c r="A53" s="136"/>
      <c r="G53" s="137"/>
      <c r="I53" s="157"/>
      <c r="J53" s="138"/>
      <c r="K53" s="138"/>
      <c r="L53" s="75"/>
      <c r="M53" s="76"/>
    </row>
    <row r="54" spans="1:13" ht="24" x14ac:dyDescent="0.25">
      <c r="A54" s="111" t="s">
        <v>176</v>
      </c>
      <c r="B54" s="74"/>
      <c r="C54" s="139" t="s">
        <v>177</v>
      </c>
      <c r="D54" s="74"/>
      <c r="E54" s="74"/>
      <c r="F54" s="74"/>
      <c r="G54" s="121"/>
      <c r="H54" s="74"/>
      <c r="I54" s="154"/>
      <c r="J54" s="79"/>
      <c r="K54" s="122"/>
      <c r="L54" s="109"/>
      <c r="M54" s="76"/>
    </row>
    <row r="55" spans="1:13" x14ac:dyDescent="0.25">
      <c r="A55" s="77"/>
      <c r="B55" s="74"/>
      <c r="C55" s="74" t="s">
        <v>178</v>
      </c>
      <c r="D55" s="74"/>
      <c r="E55" s="74" t="s">
        <v>11</v>
      </c>
      <c r="F55" s="74"/>
      <c r="G55" s="112">
        <v>2</v>
      </c>
      <c r="H55" s="74"/>
      <c r="I55" s="151"/>
      <c r="J55" s="79"/>
      <c r="K55" s="113">
        <f>G55*I55</f>
        <v>0</v>
      </c>
      <c r="L55" s="109"/>
      <c r="M55" s="76"/>
    </row>
    <row r="56" spans="1:13" x14ac:dyDescent="0.25">
      <c r="A56" s="77"/>
      <c r="B56" s="74"/>
      <c r="C56" s="74" t="s">
        <v>179</v>
      </c>
      <c r="D56" s="74"/>
      <c r="E56" s="74" t="s">
        <v>11</v>
      </c>
      <c r="F56" s="74"/>
      <c r="G56" s="112">
        <v>1</v>
      </c>
      <c r="H56" s="74"/>
      <c r="I56" s="151"/>
      <c r="J56" s="79"/>
      <c r="K56" s="113">
        <f>G56*I56</f>
        <v>0</v>
      </c>
      <c r="L56" s="109"/>
      <c r="M56" s="76"/>
    </row>
    <row r="57" spans="1:13" x14ac:dyDescent="0.25">
      <c r="A57" s="77"/>
      <c r="B57" s="74"/>
      <c r="C57" s="74"/>
      <c r="D57" s="74"/>
      <c r="E57" s="74"/>
      <c r="F57" s="74"/>
      <c r="G57" s="121"/>
      <c r="H57" s="74"/>
      <c r="I57" s="154"/>
      <c r="J57" s="79"/>
      <c r="K57" s="122"/>
      <c r="L57" s="109"/>
      <c r="M57" s="76"/>
    </row>
    <row r="58" spans="1:13" ht="125.25" customHeight="1" x14ac:dyDescent="0.25">
      <c r="A58" s="111" t="s">
        <v>180</v>
      </c>
      <c r="B58" s="74"/>
      <c r="C58" s="139" t="s">
        <v>181</v>
      </c>
      <c r="D58" s="74"/>
      <c r="E58" s="74"/>
      <c r="F58" s="74"/>
      <c r="G58" s="121"/>
      <c r="H58" s="74"/>
      <c r="I58" s="154"/>
      <c r="J58" s="79"/>
      <c r="K58" s="122"/>
      <c r="L58" s="109"/>
      <c r="M58" s="76"/>
    </row>
    <row r="59" spans="1:13" x14ac:dyDescent="0.25">
      <c r="A59" s="77"/>
      <c r="B59" s="74"/>
      <c r="C59" s="74" t="s">
        <v>182</v>
      </c>
      <c r="D59" s="74"/>
      <c r="E59" s="74" t="s">
        <v>11</v>
      </c>
      <c r="F59" s="74"/>
      <c r="G59" s="112">
        <v>3</v>
      </c>
      <c r="H59" s="74"/>
      <c r="I59" s="151"/>
      <c r="J59" s="79"/>
      <c r="K59" s="113">
        <f>G59*I59</f>
        <v>0</v>
      </c>
      <c r="L59" s="109"/>
      <c r="M59" s="76"/>
    </row>
    <row r="60" spans="1:13" x14ac:dyDescent="0.25">
      <c r="A60" s="77"/>
      <c r="B60" s="74"/>
      <c r="C60" s="74"/>
      <c r="D60" s="74"/>
      <c r="E60" s="74"/>
      <c r="F60" s="74"/>
      <c r="G60" s="121"/>
      <c r="H60" s="74"/>
      <c r="I60" s="154"/>
      <c r="J60" s="79"/>
      <c r="K60" s="122"/>
      <c r="L60" s="109"/>
      <c r="M60" s="76"/>
    </row>
    <row r="61" spans="1:13" ht="36" x14ac:dyDescent="0.25">
      <c r="A61" s="111" t="s">
        <v>183</v>
      </c>
      <c r="B61" s="74"/>
      <c r="C61" s="139" t="s">
        <v>184</v>
      </c>
      <c r="D61" s="74"/>
      <c r="E61" s="74"/>
      <c r="F61" s="74"/>
      <c r="G61" s="121"/>
      <c r="H61" s="74"/>
      <c r="I61" s="154"/>
      <c r="J61" s="79"/>
      <c r="K61" s="122"/>
      <c r="L61" s="109"/>
      <c r="M61" s="76"/>
    </row>
    <row r="62" spans="1:13" x14ac:dyDescent="0.25">
      <c r="A62" s="77"/>
      <c r="B62" s="74"/>
      <c r="C62" s="74"/>
      <c r="D62" s="74"/>
      <c r="E62" s="74" t="s">
        <v>11</v>
      </c>
      <c r="F62" s="74"/>
      <c r="G62" s="112">
        <v>3</v>
      </c>
      <c r="H62" s="74"/>
      <c r="I62" s="151"/>
      <c r="J62" s="79"/>
      <c r="K62" s="113">
        <f>G62*I62</f>
        <v>0</v>
      </c>
      <c r="L62" s="109"/>
      <c r="M62" s="76"/>
    </row>
    <row r="63" spans="1:13" x14ac:dyDescent="0.25">
      <c r="A63" s="77"/>
      <c r="B63" s="74"/>
      <c r="C63" s="74"/>
      <c r="D63" s="74"/>
      <c r="E63" s="74"/>
      <c r="F63" s="74"/>
      <c r="G63" s="121"/>
      <c r="H63" s="74"/>
      <c r="I63" s="122"/>
      <c r="J63" s="79"/>
      <c r="K63" s="122"/>
      <c r="L63" s="109"/>
      <c r="M63" s="76"/>
    </row>
    <row r="64" spans="1:13" x14ac:dyDescent="0.25">
      <c r="A64" s="77"/>
      <c r="B64" s="74"/>
      <c r="C64" s="77" t="s">
        <v>185</v>
      </c>
      <c r="D64" s="74"/>
      <c r="E64" s="74"/>
      <c r="F64" s="74"/>
      <c r="G64" s="78"/>
      <c r="H64" s="74"/>
      <c r="I64" s="79"/>
      <c r="J64" s="79"/>
      <c r="K64" s="140">
        <f>SUM(K36:K63)</f>
        <v>0</v>
      </c>
      <c r="L64" s="75"/>
      <c r="M64" s="76"/>
    </row>
    <row r="65" spans="1:13" x14ac:dyDescent="0.25">
      <c r="A65" s="77"/>
      <c r="B65" s="74"/>
      <c r="C65" s="74"/>
      <c r="D65" s="74"/>
      <c r="E65" s="74"/>
      <c r="F65" s="74"/>
      <c r="G65" s="78"/>
      <c r="H65" s="74"/>
      <c r="I65" s="79"/>
      <c r="J65" s="79"/>
      <c r="K65" s="79"/>
      <c r="L65" s="75"/>
      <c r="M65" s="76"/>
    </row>
    <row r="66" spans="1:13" x14ac:dyDescent="0.25">
      <c r="G66" s="137"/>
      <c r="I66" s="138"/>
      <c r="J66" s="138"/>
      <c r="K66" s="138"/>
      <c r="L66" s="75"/>
      <c r="M66" s="141"/>
    </row>
    <row r="67" spans="1:13" x14ac:dyDescent="0.25">
      <c r="G67" s="137"/>
      <c r="I67" s="138"/>
      <c r="J67" s="138"/>
      <c r="K67" s="138"/>
      <c r="L67" s="75"/>
      <c r="M67" s="141"/>
    </row>
    <row r="68" spans="1:13" x14ac:dyDescent="0.25">
      <c r="G68" s="137"/>
      <c r="I68" s="138"/>
      <c r="J68" s="138"/>
      <c r="K68" s="138"/>
      <c r="L68" s="75"/>
      <c r="M68" s="141"/>
    </row>
    <row r="69" spans="1:13" x14ac:dyDescent="0.25">
      <c r="G69" s="137"/>
      <c r="I69" s="138"/>
      <c r="J69" s="138"/>
      <c r="K69" s="138"/>
      <c r="L69" s="75"/>
      <c r="M69" s="141"/>
    </row>
    <row r="70" spans="1:13" x14ac:dyDescent="0.25">
      <c r="G70" s="137"/>
      <c r="I70" s="138"/>
      <c r="J70" s="138"/>
      <c r="K70" s="138"/>
      <c r="L70" s="75"/>
      <c r="M70" s="141"/>
    </row>
    <row r="71" spans="1:13" x14ac:dyDescent="0.25">
      <c r="G71" s="137"/>
      <c r="I71" s="138"/>
      <c r="J71" s="138"/>
      <c r="K71" s="138"/>
      <c r="L71" s="75"/>
      <c r="M71" s="141"/>
    </row>
    <row r="72" spans="1:13" x14ac:dyDescent="0.25">
      <c r="G72" s="137"/>
      <c r="I72" s="138"/>
      <c r="J72" s="138"/>
      <c r="K72" s="138"/>
      <c r="L72" s="75"/>
      <c r="M72" s="141"/>
    </row>
    <row r="73" spans="1:13" x14ac:dyDescent="0.25">
      <c r="G73" s="137"/>
      <c r="I73" s="138"/>
      <c r="J73" s="138"/>
      <c r="K73" s="138"/>
      <c r="L73" s="75"/>
      <c r="M73" s="141"/>
    </row>
    <row r="74" spans="1:13" x14ac:dyDescent="0.25">
      <c r="G74" s="137"/>
      <c r="I74" s="138"/>
      <c r="J74" s="138"/>
      <c r="K74" s="138"/>
      <c r="L74" s="75"/>
      <c r="M74" s="141"/>
    </row>
    <row r="75" spans="1:13" x14ac:dyDescent="0.25">
      <c r="G75" s="137"/>
      <c r="I75" s="138"/>
      <c r="J75" s="138"/>
      <c r="K75" s="138"/>
      <c r="L75" s="75"/>
      <c r="M75" s="141"/>
    </row>
    <row r="76" spans="1:13" x14ac:dyDescent="0.25">
      <c r="G76" s="137"/>
      <c r="I76" s="138"/>
      <c r="J76" s="138"/>
      <c r="K76" s="138"/>
      <c r="L76" s="75"/>
      <c r="M76" s="141"/>
    </row>
    <row r="77" spans="1:13" x14ac:dyDescent="0.25">
      <c r="G77" s="137"/>
      <c r="I77" s="138"/>
      <c r="J77" s="138"/>
      <c r="K77" s="138"/>
      <c r="L77" s="75"/>
      <c r="M77" s="141"/>
    </row>
    <row r="78" spans="1:13" x14ac:dyDescent="0.25">
      <c r="G78" s="137"/>
      <c r="I78" s="138"/>
      <c r="J78" s="138"/>
      <c r="K78" s="138"/>
      <c r="L78" s="75"/>
      <c r="M78" s="141"/>
    </row>
    <row r="79" spans="1:13" x14ac:dyDescent="0.25">
      <c r="G79" s="137"/>
      <c r="I79" s="138"/>
      <c r="J79" s="138"/>
      <c r="K79" s="138"/>
      <c r="L79" s="75"/>
      <c r="M79" s="141"/>
    </row>
    <row r="80" spans="1:13" x14ac:dyDescent="0.25">
      <c r="G80" s="137"/>
      <c r="I80" s="138"/>
      <c r="J80" s="138"/>
      <c r="K80" s="138"/>
      <c r="L80" s="75"/>
      <c r="M80" s="141"/>
    </row>
    <row r="81" spans="7:13" x14ac:dyDescent="0.25">
      <c r="G81" s="137"/>
      <c r="I81" s="138"/>
      <c r="J81" s="138"/>
      <c r="K81" s="138"/>
      <c r="L81" s="75"/>
      <c r="M81" s="141"/>
    </row>
    <row r="82" spans="7:13" x14ac:dyDescent="0.25">
      <c r="G82" s="137"/>
      <c r="I82" s="138"/>
      <c r="J82" s="138"/>
      <c r="K82" s="138"/>
      <c r="L82" s="75"/>
      <c r="M82" s="141"/>
    </row>
    <row r="83" spans="7:13" x14ac:dyDescent="0.25">
      <c r="G83" s="137"/>
      <c r="I83" s="138"/>
      <c r="J83" s="138"/>
      <c r="K83" s="138"/>
      <c r="L83" s="75"/>
      <c r="M83" s="141"/>
    </row>
    <row r="84" spans="7:13" x14ac:dyDescent="0.25">
      <c r="G84" s="137"/>
      <c r="I84" s="138"/>
      <c r="J84" s="138"/>
      <c r="K84" s="138"/>
      <c r="L84" s="75"/>
      <c r="M84" s="141"/>
    </row>
    <row r="85" spans="7:13" x14ac:dyDescent="0.25">
      <c r="G85" s="137"/>
      <c r="I85" s="138"/>
      <c r="J85" s="138"/>
      <c r="K85" s="138"/>
      <c r="L85" s="75"/>
      <c r="M85" s="141"/>
    </row>
    <row r="86" spans="7:13" x14ac:dyDescent="0.25">
      <c r="G86" s="137"/>
      <c r="I86" s="138"/>
      <c r="J86" s="138"/>
      <c r="K86" s="138"/>
      <c r="L86" s="75"/>
      <c r="M86" s="141"/>
    </row>
    <row r="87" spans="7:13" x14ac:dyDescent="0.25">
      <c r="G87" s="137"/>
      <c r="I87" s="138"/>
      <c r="J87" s="138"/>
      <c r="K87" s="138"/>
      <c r="L87" s="75"/>
      <c r="M87" s="141"/>
    </row>
    <row r="88" spans="7:13" x14ac:dyDescent="0.25">
      <c r="G88" s="137"/>
      <c r="I88" s="138"/>
      <c r="J88" s="138"/>
      <c r="K88" s="138"/>
      <c r="L88" s="75"/>
      <c r="M88" s="141"/>
    </row>
    <row r="89" spans="7:13" x14ac:dyDescent="0.25">
      <c r="G89" s="137"/>
      <c r="I89" s="138"/>
      <c r="J89" s="138"/>
      <c r="K89" s="138"/>
      <c r="L89" s="75"/>
      <c r="M89" s="141"/>
    </row>
    <row r="90" spans="7:13" x14ac:dyDescent="0.25">
      <c r="G90" s="137"/>
      <c r="I90" s="138"/>
      <c r="J90" s="138"/>
      <c r="K90" s="138"/>
      <c r="L90" s="75"/>
      <c r="M90" s="141"/>
    </row>
    <row r="91" spans="7:13" x14ac:dyDescent="0.25">
      <c r="G91" s="137"/>
      <c r="I91" s="138"/>
      <c r="J91" s="138"/>
      <c r="K91" s="138"/>
      <c r="L91" s="75"/>
      <c r="M91" s="141"/>
    </row>
    <row r="92" spans="7:13" x14ac:dyDescent="0.25">
      <c r="G92" s="137"/>
      <c r="I92" s="138"/>
      <c r="J92" s="138"/>
      <c r="K92" s="138"/>
      <c r="L92" s="75"/>
      <c r="M92" s="141"/>
    </row>
    <row r="93" spans="7:13" x14ac:dyDescent="0.25">
      <c r="G93" s="137"/>
      <c r="I93" s="138"/>
      <c r="J93" s="138"/>
      <c r="K93" s="138"/>
      <c r="L93" s="75"/>
      <c r="M93" s="141"/>
    </row>
    <row r="94" spans="7:13" x14ac:dyDescent="0.25">
      <c r="G94" s="137"/>
      <c r="I94" s="138"/>
      <c r="J94" s="138"/>
      <c r="K94" s="138"/>
      <c r="L94" s="75"/>
      <c r="M94" s="141"/>
    </row>
    <row r="95" spans="7:13" x14ac:dyDescent="0.25">
      <c r="G95" s="137"/>
      <c r="I95" s="138"/>
      <c r="J95" s="138"/>
      <c r="K95" s="138"/>
      <c r="L95" s="75"/>
      <c r="M95" s="141"/>
    </row>
    <row r="96" spans="7:13" x14ac:dyDescent="0.25">
      <c r="G96" s="137"/>
      <c r="I96" s="138"/>
      <c r="J96" s="138"/>
      <c r="K96" s="138"/>
      <c r="L96" s="75"/>
      <c r="M96" s="141"/>
    </row>
    <row r="97" spans="7:13" x14ac:dyDescent="0.25">
      <c r="G97" s="137"/>
      <c r="I97" s="138"/>
      <c r="J97" s="138"/>
      <c r="K97" s="138"/>
      <c r="L97" s="75"/>
      <c r="M97" s="141"/>
    </row>
    <row r="98" spans="7:13" x14ac:dyDescent="0.25">
      <c r="G98" s="137"/>
      <c r="I98" s="138"/>
      <c r="J98" s="138"/>
      <c r="K98" s="138"/>
      <c r="L98" s="75"/>
      <c r="M98" s="141"/>
    </row>
    <row r="99" spans="7:13" x14ac:dyDescent="0.25">
      <c r="G99" s="137"/>
      <c r="I99" s="138"/>
      <c r="J99" s="138"/>
      <c r="K99" s="138"/>
      <c r="L99" s="75"/>
      <c r="M99" s="141"/>
    </row>
    <row r="100" spans="7:13" x14ac:dyDescent="0.25">
      <c r="G100" s="137"/>
      <c r="I100" s="138"/>
      <c r="J100" s="138"/>
      <c r="K100" s="138"/>
      <c r="L100" s="75"/>
      <c r="M100" s="141"/>
    </row>
    <row r="101" spans="7:13" x14ac:dyDescent="0.25">
      <c r="G101" s="137"/>
      <c r="I101" s="138"/>
      <c r="J101" s="138"/>
      <c r="K101" s="138"/>
      <c r="L101" s="75"/>
      <c r="M101" s="141"/>
    </row>
    <row r="102" spans="7:13" x14ac:dyDescent="0.25">
      <c r="G102" s="137"/>
      <c r="I102" s="138"/>
      <c r="J102" s="138"/>
      <c r="K102" s="138"/>
      <c r="L102" s="75"/>
      <c r="M102" s="141"/>
    </row>
    <row r="103" spans="7:13" x14ac:dyDescent="0.25">
      <c r="G103" s="137"/>
      <c r="I103" s="138"/>
      <c r="J103" s="138"/>
      <c r="K103" s="138"/>
      <c r="L103" s="75"/>
      <c r="M103" s="141"/>
    </row>
    <row r="104" spans="7:13" x14ac:dyDescent="0.25">
      <c r="G104" s="137"/>
      <c r="I104" s="138"/>
      <c r="J104" s="138"/>
      <c r="K104" s="138"/>
      <c r="L104" s="75"/>
      <c r="M104" s="141"/>
    </row>
    <row r="105" spans="7:13" x14ac:dyDescent="0.25">
      <c r="G105" s="137"/>
      <c r="I105" s="138"/>
      <c r="J105" s="138"/>
      <c r="K105" s="138"/>
      <c r="L105" s="75"/>
      <c r="M105" s="141"/>
    </row>
    <row r="106" spans="7:13" x14ac:dyDescent="0.25">
      <c r="G106" s="137"/>
      <c r="I106" s="138"/>
      <c r="J106" s="138"/>
      <c r="K106" s="138"/>
      <c r="L106" s="75"/>
      <c r="M106" s="141"/>
    </row>
    <row r="107" spans="7:13" x14ac:dyDescent="0.25">
      <c r="G107" s="137"/>
      <c r="I107" s="138"/>
      <c r="J107" s="138"/>
      <c r="K107" s="138"/>
      <c r="L107" s="75"/>
      <c r="M107" s="141"/>
    </row>
    <row r="108" spans="7:13" x14ac:dyDescent="0.25">
      <c r="G108" s="137"/>
      <c r="I108" s="138"/>
      <c r="J108" s="138"/>
      <c r="K108" s="138"/>
      <c r="L108" s="75"/>
      <c r="M108" s="141"/>
    </row>
    <row r="109" spans="7:13" x14ac:dyDescent="0.25">
      <c r="G109" s="137"/>
      <c r="I109" s="138"/>
      <c r="J109" s="138"/>
      <c r="K109" s="138"/>
      <c r="L109" s="75"/>
      <c r="M109" s="141"/>
    </row>
    <row r="110" spans="7:13" x14ac:dyDescent="0.25">
      <c r="G110" s="137"/>
      <c r="I110" s="138"/>
      <c r="J110" s="138"/>
      <c r="K110" s="138"/>
      <c r="L110" s="75"/>
      <c r="M110" s="141"/>
    </row>
    <row r="111" spans="7:13" x14ac:dyDescent="0.25">
      <c r="G111" s="137"/>
      <c r="I111" s="138"/>
      <c r="J111" s="138"/>
      <c r="K111" s="138"/>
      <c r="L111" s="75"/>
      <c r="M111" s="141"/>
    </row>
    <row r="112" spans="7:13" x14ac:dyDescent="0.25">
      <c r="G112" s="137"/>
      <c r="I112" s="138"/>
      <c r="J112" s="138"/>
      <c r="K112" s="138"/>
      <c r="L112" s="75"/>
      <c r="M112" s="141"/>
    </row>
    <row r="113" spans="7:13" x14ac:dyDescent="0.25">
      <c r="G113" s="137"/>
      <c r="I113" s="138"/>
      <c r="J113" s="138"/>
      <c r="K113" s="138"/>
      <c r="L113" s="75"/>
      <c r="M113" s="141"/>
    </row>
    <row r="114" spans="7:13" x14ac:dyDescent="0.25">
      <c r="G114" s="137"/>
      <c r="I114" s="138"/>
      <c r="J114" s="138"/>
      <c r="K114" s="138"/>
      <c r="L114" s="75"/>
      <c r="M114" s="141"/>
    </row>
    <row r="115" spans="7:13" x14ac:dyDescent="0.25">
      <c r="G115" s="137"/>
      <c r="I115" s="138"/>
      <c r="J115" s="138"/>
      <c r="K115" s="138"/>
      <c r="L115" s="75"/>
      <c r="M115" s="141"/>
    </row>
    <row r="116" spans="7:13" x14ac:dyDescent="0.25">
      <c r="G116" s="137"/>
      <c r="I116" s="138"/>
      <c r="J116" s="138"/>
      <c r="K116" s="138"/>
      <c r="L116" s="75"/>
      <c r="M116" s="141"/>
    </row>
    <row r="117" spans="7:13" x14ac:dyDescent="0.25">
      <c r="G117" s="137"/>
      <c r="I117" s="138"/>
      <c r="J117" s="138"/>
      <c r="K117" s="138"/>
      <c r="L117" s="75"/>
      <c r="M117" s="141"/>
    </row>
    <row r="118" spans="7:13" x14ac:dyDescent="0.25">
      <c r="G118" s="137"/>
      <c r="I118" s="138"/>
      <c r="J118" s="138"/>
      <c r="K118" s="138"/>
      <c r="L118" s="75"/>
      <c r="M118" s="141"/>
    </row>
    <row r="119" spans="7:13" x14ac:dyDescent="0.25">
      <c r="G119" s="137"/>
      <c r="I119" s="138"/>
      <c r="J119" s="138"/>
      <c r="K119" s="138"/>
      <c r="L119" s="75"/>
      <c r="M119" s="141"/>
    </row>
    <row r="120" spans="7:13" x14ac:dyDescent="0.25">
      <c r="G120" s="137"/>
      <c r="I120" s="138"/>
      <c r="J120" s="138"/>
      <c r="K120" s="138"/>
      <c r="L120" s="75"/>
      <c r="M120" s="141"/>
    </row>
    <row r="121" spans="7:13" x14ac:dyDescent="0.25">
      <c r="G121" s="137"/>
      <c r="I121" s="138"/>
      <c r="J121" s="138"/>
      <c r="K121" s="138"/>
      <c r="L121" s="75"/>
      <c r="M121" s="141"/>
    </row>
    <row r="122" spans="7:13" x14ac:dyDescent="0.25">
      <c r="G122" s="137"/>
      <c r="I122" s="138"/>
      <c r="J122" s="138"/>
      <c r="K122" s="138"/>
      <c r="L122" s="75"/>
      <c r="M122" s="141"/>
    </row>
    <row r="123" spans="7:13" x14ac:dyDescent="0.25">
      <c r="G123" s="137"/>
      <c r="I123" s="138"/>
      <c r="J123" s="138"/>
      <c r="K123" s="138"/>
      <c r="L123" s="75"/>
      <c r="M123" s="141"/>
    </row>
    <row r="124" spans="7:13" x14ac:dyDescent="0.25">
      <c r="G124" s="137"/>
      <c r="I124" s="138"/>
      <c r="J124" s="138"/>
      <c r="K124" s="138"/>
      <c r="L124" s="75"/>
      <c r="M124" s="141"/>
    </row>
    <row r="125" spans="7:13" x14ac:dyDescent="0.25">
      <c r="G125" s="137"/>
      <c r="I125" s="138"/>
      <c r="J125" s="138"/>
      <c r="K125" s="138"/>
      <c r="L125" s="75"/>
      <c r="M125" s="141"/>
    </row>
    <row r="126" spans="7:13" x14ac:dyDescent="0.25">
      <c r="G126" s="137"/>
      <c r="I126" s="138"/>
      <c r="J126" s="138"/>
      <c r="K126" s="138"/>
      <c r="L126" s="75"/>
      <c r="M126" s="141"/>
    </row>
    <row r="127" spans="7:13" x14ac:dyDescent="0.25">
      <c r="G127" s="137"/>
      <c r="I127" s="138"/>
      <c r="J127" s="138"/>
      <c r="K127" s="138"/>
      <c r="L127" s="75"/>
      <c r="M127" s="141"/>
    </row>
    <row r="128" spans="7:13" x14ac:dyDescent="0.25">
      <c r="G128" s="137"/>
      <c r="I128" s="138"/>
      <c r="J128" s="138"/>
      <c r="K128" s="138"/>
      <c r="L128" s="75"/>
      <c r="M128" s="141"/>
    </row>
    <row r="129" spans="7:13" x14ac:dyDescent="0.25">
      <c r="G129" s="137"/>
      <c r="I129" s="138"/>
      <c r="J129" s="138"/>
      <c r="K129" s="138"/>
      <c r="L129" s="75"/>
      <c r="M129" s="141"/>
    </row>
    <row r="130" spans="7:13" x14ac:dyDescent="0.25">
      <c r="G130" s="137"/>
      <c r="I130" s="138"/>
      <c r="J130" s="138"/>
      <c r="K130" s="138"/>
      <c r="L130" s="75"/>
      <c r="M130" s="141"/>
    </row>
    <row r="131" spans="7:13" x14ac:dyDescent="0.25">
      <c r="G131" s="137"/>
      <c r="I131" s="138"/>
      <c r="J131" s="138"/>
      <c r="K131" s="138"/>
      <c r="L131" s="75"/>
      <c r="M131" s="141"/>
    </row>
    <row r="132" spans="7:13" x14ac:dyDescent="0.25">
      <c r="G132" s="137"/>
      <c r="I132" s="138"/>
      <c r="J132" s="138"/>
      <c r="K132" s="138"/>
      <c r="L132" s="75"/>
      <c r="M132" s="141"/>
    </row>
    <row r="133" spans="7:13" x14ac:dyDescent="0.25">
      <c r="G133" s="137"/>
      <c r="I133" s="138"/>
      <c r="J133" s="138"/>
      <c r="K133" s="138"/>
      <c r="L133" s="75"/>
      <c r="M133" s="141"/>
    </row>
    <row r="134" spans="7:13" x14ac:dyDescent="0.25">
      <c r="G134" s="137"/>
      <c r="I134" s="138"/>
      <c r="J134" s="138"/>
      <c r="K134" s="138"/>
      <c r="L134" s="75"/>
      <c r="M134" s="141"/>
    </row>
    <row r="135" spans="7:13" x14ac:dyDescent="0.25">
      <c r="G135" s="137"/>
      <c r="I135" s="138"/>
      <c r="J135" s="138"/>
      <c r="K135" s="138"/>
      <c r="L135" s="75"/>
      <c r="M135" s="141"/>
    </row>
    <row r="136" spans="7:13" x14ac:dyDescent="0.25">
      <c r="G136" s="137"/>
      <c r="I136" s="138"/>
      <c r="J136" s="138"/>
      <c r="K136" s="138"/>
      <c r="L136" s="75"/>
      <c r="M136" s="141"/>
    </row>
    <row r="137" spans="7:13" x14ac:dyDescent="0.25">
      <c r="G137" s="137"/>
      <c r="I137" s="138"/>
      <c r="J137" s="138"/>
      <c r="K137" s="138"/>
      <c r="L137" s="75"/>
      <c r="M137" s="141"/>
    </row>
    <row r="138" spans="7:13" x14ac:dyDescent="0.25">
      <c r="G138" s="137"/>
      <c r="I138" s="138"/>
      <c r="J138" s="138"/>
      <c r="K138" s="138"/>
      <c r="L138" s="75"/>
      <c r="M138" s="141"/>
    </row>
    <row r="139" spans="7:13" x14ac:dyDescent="0.25">
      <c r="G139" s="137"/>
      <c r="I139" s="138"/>
      <c r="J139" s="138"/>
      <c r="K139" s="138"/>
      <c r="L139" s="75"/>
      <c r="M139" s="141"/>
    </row>
    <row r="140" spans="7:13" x14ac:dyDescent="0.25">
      <c r="G140" s="137"/>
      <c r="I140" s="138"/>
      <c r="J140" s="138"/>
      <c r="K140" s="138"/>
      <c r="L140" s="75"/>
      <c r="M140" s="141"/>
    </row>
    <row r="141" spans="7:13" x14ac:dyDescent="0.25">
      <c r="G141" s="137"/>
      <c r="I141" s="138"/>
      <c r="J141" s="138"/>
      <c r="K141" s="138"/>
      <c r="L141" s="75"/>
      <c r="M141" s="141"/>
    </row>
    <row r="142" spans="7:13" x14ac:dyDescent="0.25">
      <c r="G142" s="137"/>
      <c r="I142" s="138"/>
      <c r="J142" s="138"/>
      <c r="K142" s="138"/>
      <c r="L142" s="75"/>
      <c r="M142" s="141"/>
    </row>
    <row r="143" spans="7:13" x14ac:dyDescent="0.25">
      <c r="G143" s="137"/>
      <c r="I143" s="138"/>
      <c r="J143" s="138"/>
      <c r="K143" s="138"/>
      <c r="L143" s="75"/>
      <c r="M143" s="141"/>
    </row>
    <row r="144" spans="7:13" x14ac:dyDescent="0.25">
      <c r="G144" s="137"/>
      <c r="I144" s="138"/>
      <c r="J144" s="138"/>
      <c r="K144" s="138"/>
      <c r="L144" s="75"/>
      <c r="M144" s="141"/>
    </row>
    <row r="145" spans="7:13" x14ac:dyDescent="0.25">
      <c r="G145" s="137"/>
      <c r="I145" s="138"/>
      <c r="J145" s="138"/>
      <c r="K145" s="138"/>
      <c r="L145" s="75"/>
      <c r="M145" s="141"/>
    </row>
    <row r="146" spans="7:13" x14ac:dyDescent="0.25">
      <c r="G146" s="137"/>
      <c r="I146" s="138"/>
      <c r="J146" s="138"/>
      <c r="K146" s="138"/>
      <c r="L146" s="75"/>
      <c r="M146" s="141"/>
    </row>
    <row r="147" spans="7:13" x14ac:dyDescent="0.25">
      <c r="G147" s="137"/>
      <c r="I147" s="138"/>
      <c r="J147" s="138"/>
      <c r="K147" s="138"/>
      <c r="L147" s="75"/>
      <c r="M147" s="141"/>
    </row>
    <row r="148" spans="7:13" x14ac:dyDescent="0.25">
      <c r="G148" s="137"/>
      <c r="I148" s="138"/>
      <c r="J148" s="138"/>
      <c r="K148" s="138"/>
      <c r="L148" s="75"/>
      <c r="M148" s="141"/>
    </row>
    <row r="149" spans="7:13" x14ac:dyDescent="0.25">
      <c r="G149" s="137"/>
      <c r="I149" s="138"/>
      <c r="J149" s="138"/>
      <c r="K149" s="138"/>
      <c r="L149" s="75"/>
      <c r="M149" s="141"/>
    </row>
    <row r="150" spans="7:13" x14ac:dyDescent="0.25">
      <c r="G150" s="137"/>
      <c r="I150" s="138"/>
      <c r="J150" s="138"/>
      <c r="K150" s="138"/>
      <c r="L150" s="75"/>
      <c r="M150" s="141"/>
    </row>
    <row r="151" spans="7:13" x14ac:dyDescent="0.25">
      <c r="G151" s="137"/>
      <c r="I151" s="138"/>
      <c r="J151" s="138"/>
      <c r="K151" s="138"/>
      <c r="L151" s="75"/>
      <c r="M151" s="141"/>
    </row>
    <row r="152" spans="7:13" x14ac:dyDescent="0.25">
      <c r="G152" s="137"/>
      <c r="I152" s="138"/>
      <c r="J152" s="138"/>
      <c r="K152" s="138"/>
      <c r="L152" s="75"/>
      <c r="M152" s="141"/>
    </row>
    <row r="153" spans="7:13" x14ac:dyDescent="0.25">
      <c r="G153" s="137"/>
      <c r="I153" s="138"/>
      <c r="J153" s="138"/>
      <c r="K153" s="138"/>
      <c r="L153" s="75"/>
      <c r="M153" s="141"/>
    </row>
    <row r="154" spans="7:13" x14ac:dyDescent="0.25">
      <c r="G154" s="137"/>
      <c r="I154" s="138"/>
      <c r="J154" s="138"/>
      <c r="K154" s="138"/>
      <c r="L154" s="75"/>
      <c r="M154" s="141"/>
    </row>
    <row r="155" spans="7:13" x14ac:dyDescent="0.25">
      <c r="G155" s="137"/>
      <c r="I155" s="138"/>
      <c r="J155" s="138"/>
      <c r="K155" s="138"/>
      <c r="L155" s="75"/>
      <c r="M155" s="141"/>
    </row>
    <row r="156" spans="7:13" x14ac:dyDescent="0.25">
      <c r="G156" s="137"/>
      <c r="L156" s="75"/>
      <c r="M156" s="141"/>
    </row>
    <row r="157" spans="7:13" x14ac:dyDescent="0.25">
      <c r="G157" s="137"/>
      <c r="L157" s="75"/>
      <c r="M157" s="141"/>
    </row>
    <row r="158" spans="7:13" x14ac:dyDescent="0.25">
      <c r="G158" s="137"/>
      <c r="L158" s="75"/>
      <c r="M158" s="141"/>
    </row>
    <row r="159" spans="7:13" x14ac:dyDescent="0.25">
      <c r="G159" s="137"/>
      <c r="L159" s="75"/>
      <c r="M159" s="141"/>
    </row>
    <row r="160" spans="7:13" x14ac:dyDescent="0.25">
      <c r="G160" s="137"/>
      <c r="L160" s="75"/>
      <c r="M160" s="141"/>
    </row>
    <row r="161" spans="7:13" x14ac:dyDescent="0.25">
      <c r="G161" s="137"/>
      <c r="L161" s="75"/>
      <c r="M161" s="141"/>
    </row>
    <row r="162" spans="7:13" x14ac:dyDescent="0.25">
      <c r="G162" s="137"/>
      <c r="L162" s="75"/>
      <c r="M162" s="141"/>
    </row>
    <row r="163" spans="7:13" x14ac:dyDescent="0.25">
      <c r="G163" s="137"/>
      <c r="L163" s="75"/>
      <c r="M163" s="141"/>
    </row>
    <row r="164" spans="7:13" x14ac:dyDescent="0.25">
      <c r="G164" s="137"/>
      <c r="L164" s="75"/>
      <c r="M164" s="141"/>
    </row>
    <row r="165" spans="7:13" x14ac:dyDescent="0.25">
      <c r="G165" s="137"/>
      <c r="L165" s="75"/>
      <c r="M165" s="141"/>
    </row>
    <row r="166" spans="7:13" x14ac:dyDescent="0.25">
      <c r="G166" s="137"/>
      <c r="L166" s="75"/>
      <c r="M166" s="141"/>
    </row>
    <row r="167" spans="7:13" x14ac:dyDescent="0.25">
      <c r="G167" s="137"/>
      <c r="L167" s="75"/>
      <c r="M167" s="141"/>
    </row>
    <row r="168" spans="7:13" x14ac:dyDescent="0.25">
      <c r="G168" s="137"/>
      <c r="L168" s="75"/>
      <c r="M168" s="141"/>
    </row>
    <row r="169" spans="7:13" x14ac:dyDescent="0.25">
      <c r="G169" s="137"/>
      <c r="L169" s="75"/>
      <c r="M169" s="141"/>
    </row>
    <row r="170" spans="7:13" x14ac:dyDescent="0.25">
      <c r="G170" s="137"/>
      <c r="L170" s="75"/>
      <c r="M170" s="141"/>
    </row>
    <row r="171" spans="7:13" x14ac:dyDescent="0.25">
      <c r="G171" s="137"/>
      <c r="L171" s="75"/>
      <c r="M171" s="141"/>
    </row>
    <row r="172" spans="7:13" x14ac:dyDescent="0.25">
      <c r="G172" s="137"/>
      <c r="L172" s="75"/>
      <c r="M172" s="141"/>
    </row>
    <row r="173" spans="7:13" x14ac:dyDescent="0.25">
      <c r="G173" s="137"/>
      <c r="L173" s="75"/>
      <c r="M173" s="141"/>
    </row>
    <row r="174" spans="7:13" x14ac:dyDescent="0.25">
      <c r="G174" s="137"/>
      <c r="L174" s="75"/>
      <c r="M174" s="141"/>
    </row>
    <row r="175" spans="7:13" x14ac:dyDescent="0.25">
      <c r="G175" s="137"/>
      <c r="L175" s="75"/>
      <c r="M175" s="141"/>
    </row>
    <row r="176" spans="7:13" x14ac:dyDescent="0.25">
      <c r="G176" s="137"/>
      <c r="L176" s="75"/>
      <c r="M176" s="141"/>
    </row>
    <row r="177" spans="7:13" x14ac:dyDescent="0.25">
      <c r="G177" s="137"/>
      <c r="L177" s="75"/>
      <c r="M177" s="141"/>
    </row>
    <row r="178" spans="7:13" x14ac:dyDescent="0.25">
      <c r="G178" s="137"/>
      <c r="L178" s="75"/>
      <c r="M178" s="141"/>
    </row>
    <row r="179" spans="7:13" x14ac:dyDescent="0.25">
      <c r="G179" s="137"/>
      <c r="L179" s="75"/>
      <c r="M179" s="141"/>
    </row>
    <row r="180" spans="7:13" x14ac:dyDescent="0.25">
      <c r="G180" s="137"/>
      <c r="L180" s="75"/>
      <c r="M180" s="141"/>
    </row>
    <row r="181" spans="7:13" x14ac:dyDescent="0.25">
      <c r="G181" s="137"/>
      <c r="L181" s="75"/>
      <c r="M181" s="141"/>
    </row>
    <row r="182" spans="7:13" x14ac:dyDescent="0.25">
      <c r="G182" s="137"/>
      <c r="L182" s="75"/>
      <c r="M182" s="141"/>
    </row>
    <row r="183" spans="7:13" x14ac:dyDescent="0.25">
      <c r="G183" s="137"/>
      <c r="L183" s="75"/>
      <c r="M183" s="141"/>
    </row>
    <row r="184" spans="7:13" x14ac:dyDescent="0.25">
      <c r="G184" s="137"/>
      <c r="L184" s="75"/>
      <c r="M184" s="141"/>
    </row>
    <row r="185" spans="7:13" x14ac:dyDescent="0.25">
      <c r="G185" s="137"/>
      <c r="L185" s="75"/>
      <c r="M185" s="141"/>
    </row>
    <row r="186" spans="7:13" x14ac:dyDescent="0.25">
      <c r="G186" s="137"/>
      <c r="L186" s="75"/>
      <c r="M186" s="141"/>
    </row>
    <row r="187" spans="7:13" x14ac:dyDescent="0.25">
      <c r="G187" s="137"/>
      <c r="L187" s="75"/>
      <c r="M187" s="141"/>
    </row>
    <row r="188" spans="7:13" x14ac:dyDescent="0.25">
      <c r="G188" s="137"/>
      <c r="L188" s="75"/>
      <c r="M188" s="141"/>
    </row>
    <row r="189" spans="7:13" x14ac:dyDescent="0.25">
      <c r="G189" s="137"/>
      <c r="L189" s="75"/>
      <c r="M189" s="141"/>
    </row>
    <row r="190" spans="7:13" x14ac:dyDescent="0.25">
      <c r="G190" s="137"/>
      <c r="L190" s="75"/>
      <c r="M190" s="141"/>
    </row>
    <row r="191" spans="7:13" x14ac:dyDescent="0.25">
      <c r="G191" s="137"/>
      <c r="L191" s="75"/>
      <c r="M191" s="141"/>
    </row>
    <row r="192" spans="7:13" x14ac:dyDescent="0.25">
      <c r="G192" s="137"/>
      <c r="L192" s="75"/>
      <c r="M192" s="141"/>
    </row>
    <row r="193" spans="7:13" x14ac:dyDescent="0.25">
      <c r="G193" s="137"/>
      <c r="L193" s="75"/>
      <c r="M193" s="141"/>
    </row>
    <row r="194" spans="7:13" x14ac:dyDescent="0.25">
      <c r="G194" s="137"/>
      <c r="L194" s="75"/>
      <c r="M194" s="141"/>
    </row>
    <row r="195" spans="7:13" x14ac:dyDescent="0.25">
      <c r="G195" s="137"/>
      <c r="L195" s="75"/>
      <c r="M195" s="141"/>
    </row>
    <row r="196" spans="7:13" x14ac:dyDescent="0.25">
      <c r="G196" s="137"/>
      <c r="L196" s="75"/>
      <c r="M196" s="141"/>
    </row>
    <row r="197" spans="7:13" x14ac:dyDescent="0.25">
      <c r="G197" s="137"/>
      <c r="L197" s="75"/>
      <c r="M197" s="141"/>
    </row>
    <row r="198" spans="7:13" x14ac:dyDescent="0.25">
      <c r="G198" s="137"/>
      <c r="L198" s="75"/>
      <c r="M198" s="141"/>
    </row>
    <row r="199" spans="7:13" x14ac:dyDescent="0.25">
      <c r="G199" s="137"/>
      <c r="L199" s="75"/>
      <c r="M199" s="141"/>
    </row>
    <row r="200" spans="7:13" x14ac:dyDescent="0.25">
      <c r="G200" s="137"/>
      <c r="L200" s="75"/>
      <c r="M200" s="141"/>
    </row>
    <row r="201" spans="7:13" x14ac:dyDescent="0.25">
      <c r="G201" s="137"/>
      <c r="L201" s="75"/>
      <c r="M201" s="141"/>
    </row>
    <row r="202" spans="7:13" x14ac:dyDescent="0.25">
      <c r="G202" s="137"/>
      <c r="L202" s="75"/>
      <c r="M202" s="141"/>
    </row>
    <row r="203" spans="7:13" x14ac:dyDescent="0.25">
      <c r="G203" s="137"/>
      <c r="L203" s="75"/>
      <c r="M203" s="141"/>
    </row>
    <row r="204" spans="7:13" x14ac:dyDescent="0.25">
      <c r="G204" s="137"/>
      <c r="L204" s="75"/>
      <c r="M204" s="141"/>
    </row>
    <row r="205" spans="7:13" x14ac:dyDescent="0.25">
      <c r="G205" s="137"/>
      <c r="L205" s="75"/>
      <c r="M205" s="141"/>
    </row>
    <row r="206" spans="7:13" x14ac:dyDescent="0.25">
      <c r="G206" s="137"/>
      <c r="L206" s="75"/>
      <c r="M206" s="141"/>
    </row>
    <row r="207" spans="7:13" x14ac:dyDescent="0.25">
      <c r="G207" s="137"/>
      <c r="L207" s="75"/>
      <c r="M207" s="141"/>
    </row>
    <row r="208" spans="7:13" x14ac:dyDescent="0.25">
      <c r="G208" s="137"/>
      <c r="L208" s="75"/>
      <c r="M208" s="141"/>
    </row>
    <row r="209" spans="7:13" x14ac:dyDescent="0.25">
      <c r="G209" s="137"/>
      <c r="L209" s="75"/>
      <c r="M209" s="141"/>
    </row>
    <row r="210" spans="7:13" x14ac:dyDescent="0.25">
      <c r="G210" s="137"/>
      <c r="L210" s="75"/>
      <c r="M210" s="141"/>
    </row>
    <row r="211" spans="7:13" x14ac:dyDescent="0.25">
      <c r="G211" s="137"/>
      <c r="L211" s="75"/>
      <c r="M211" s="141"/>
    </row>
    <row r="212" spans="7:13" x14ac:dyDescent="0.25">
      <c r="G212" s="137"/>
      <c r="L212" s="75"/>
      <c r="M212" s="141"/>
    </row>
    <row r="213" spans="7:13" x14ac:dyDescent="0.25">
      <c r="G213" s="137"/>
      <c r="L213" s="75"/>
      <c r="M213" s="141"/>
    </row>
    <row r="214" spans="7:13" x14ac:dyDescent="0.25">
      <c r="G214" s="137"/>
      <c r="L214" s="75"/>
      <c r="M214" s="141"/>
    </row>
    <row r="215" spans="7:13" x14ac:dyDescent="0.25">
      <c r="G215" s="137"/>
      <c r="L215" s="75"/>
      <c r="M215" s="141"/>
    </row>
    <row r="216" spans="7:13" x14ac:dyDescent="0.25">
      <c r="G216" s="137"/>
      <c r="L216" s="75"/>
      <c r="M216" s="141"/>
    </row>
    <row r="217" spans="7:13" x14ac:dyDescent="0.25">
      <c r="G217" s="137"/>
      <c r="L217" s="75"/>
      <c r="M217" s="141"/>
    </row>
    <row r="218" spans="7:13" x14ac:dyDescent="0.25">
      <c r="G218" s="137"/>
      <c r="L218" s="75"/>
      <c r="M218" s="141"/>
    </row>
    <row r="219" spans="7:13" x14ac:dyDescent="0.25">
      <c r="G219" s="137"/>
      <c r="L219" s="75"/>
      <c r="M219" s="141"/>
    </row>
    <row r="220" spans="7:13" x14ac:dyDescent="0.25">
      <c r="G220" s="137"/>
      <c r="L220" s="75"/>
      <c r="M220" s="141"/>
    </row>
    <row r="221" spans="7:13" x14ac:dyDescent="0.25">
      <c r="G221" s="137"/>
      <c r="L221" s="75"/>
      <c r="M221" s="141"/>
    </row>
    <row r="222" spans="7:13" x14ac:dyDescent="0.25">
      <c r="G222" s="137"/>
      <c r="L222" s="75"/>
      <c r="M222" s="141"/>
    </row>
    <row r="223" spans="7:13" x14ac:dyDescent="0.25">
      <c r="G223" s="137"/>
      <c r="L223" s="75"/>
      <c r="M223" s="141"/>
    </row>
    <row r="224" spans="7:13" x14ac:dyDescent="0.25">
      <c r="G224" s="137"/>
      <c r="L224" s="75"/>
      <c r="M224" s="141"/>
    </row>
    <row r="225" spans="7:13" x14ac:dyDescent="0.25">
      <c r="G225" s="137"/>
      <c r="L225" s="75"/>
      <c r="M225" s="141"/>
    </row>
    <row r="226" spans="7:13" x14ac:dyDescent="0.25">
      <c r="G226" s="137"/>
      <c r="L226" s="75"/>
      <c r="M226" s="141"/>
    </row>
    <row r="227" spans="7:13" x14ac:dyDescent="0.25">
      <c r="G227" s="137"/>
      <c r="L227" s="75"/>
      <c r="M227" s="141"/>
    </row>
    <row r="228" spans="7:13" x14ac:dyDescent="0.25">
      <c r="G228" s="137"/>
      <c r="L228" s="75"/>
      <c r="M228" s="141"/>
    </row>
    <row r="229" spans="7:13" x14ac:dyDescent="0.25">
      <c r="G229" s="137"/>
      <c r="L229" s="75"/>
      <c r="M229" s="141"/>
    </row>
    <row r="230" spans="7:13" x14ac:dyDescent="0.25">
      <c r="G230" s="137"/>
      <c r="L230" s="75"/>
      <c r="M230" s="141"/>
    </row>
    <row r="231" spans="7:13" x14ac:dyDescent="0.25">
      <c r="G231" s="137"/>
      <c r="L231" s="75"/>
      <c r="M231" s="141"/>
    </row>
    <row r="232" spans="7:13" x14ac:dyDescent="0.25">
      <c r="G232" s="137"/>
      <c r="L232" s="75"/>
      <c r="M232" s="141"/>
    </row>
    <row r="233" spans="7:13" x14ac:dyDescent="0.25">
      <c r="G233" s="137"/>
      <c r="L233" s="75"/>
      <c r="M233" s="141"/>
    </row>
    <row r="234" spans="7:13" x14ac:dyDescent="0.25">
      <c r="G234" s="137"/>
      <c r="L234" s="75"/>
      <c r="M234" s="141"/>
    </row>
    <row r="235" spans="7:13" x14ac:dyDescent="0.25">
      <c r="G235" s="137"/>
      <c r="L235" s="75"/>
      <c r="M235" s="141"/>
    </row>
    <row r="236" spans="7:13" x14ac:dyDescent="0.25">
      <c r="G236" s="137"/>
      <c r="L236" s="75"/>
      <c r="M236" s="141"/>
    </row>
    <row r="237" spans="7:13" x14ac:dyDescent="0.25">
      <c r="G237" s="137"/>
      <c r="L237" s="75"/>
      <c r="M237" s="141"/>
    </row>
    <row r="238" spans="7:13" x14ac:dyDescent="0.25">
      <c r="G238" s="137"/>
      <c r="L238" s="75"/>
      <c r="M238" s="141"/>
    </row>
    <row r="239" spans="7:13" x14ac:dyDescent="0.25">
      <c r="G239" s="137"/>
      <c r="L239" s="75"/>
      <c r="M239" s="141"/>
    </row>
    <row r="240" spans="7:13" x14ac:dyDescent="0.25">
      <c r="G240" s="137"/>
      <c r="L240" s="75"/>
      <c r="M240" s="141"/>
    </row>
    <row r="241" spans="7:13" x14ac:dyDescent="0.25">
      <c r="G241" s="137"/>
      <c r="L241" s="75"/>
      <c r="M241" s="141"/>
    </row>
    <row r="242" spans="7:13" x14ac:dyDescent="0.25">
      <c r="G242" s="137"/>
      <c r="L242" s="75"/>
      <c r="M242" s="141"/>
    </row>
    <row r="243" spans="7:13" x14ac:dyDescent="0.25">
      <c r="G243" s="137"/>
      <c r="L243" s="75"/>
      <c r="M243" s="141"/>
    </row>
    <row r="244" spans="7:13" x14ac:dyDescent="0.25">
      <c r="G244" s="137"/>
      <c r="L244" s="75"/>
      <c r="M244" s="141"/>
    </row>
    <row r="245" spans="7:13" x14ac:dyDescent="0.25">
      <c r="G245" s="137"/>
      <c r="L245" s="75"/>
      <c r="M245" s="141"/>
    </row>
    <row r="246" spans="7:13" x14ac:dyDescent="0.25">
      <c r="G246" s="137"/>
      <c r="L246" s="75"/>
      <c r="M246" s="141"/>
    </row>
    <row r="247" spans="7:13" x14ac:dyDescent="0.25">
      <c r="G247" s="137"/>
      <c r="L247" s="75"/>
      <c r="M247" s="141"/>
    </row>
    <row r="248" spans="7:13" x14ac:dyDescent="0.25">
      <c r="G248" s="137"/>
      <c r="L248" s="75"/>
      <c r="M248" s="141"/>
    </row>
    <row r="249" spans="7:13" x14ac:dyDescent="0.25">
      <c r="G249" s="137"/>
      <c r="L249" s="75"/>
      <c r="M249" s="141"/>
    </row>
    <row r="250" spans="7:13" x14ac:dyDescent="0.25">
      <c r="G250" s="137"/>
      <c r="L250" s="75"/>
      <c r="M250" s="141"/>
    </row>
    <row r="251" spans="7:13" x14ac:dyDescent="0.25">
      <c r="G251" s="137"/>
      <c r="L251" s="75"/>
      <c r="M251" s="141"/>
    </row>
    <row r="252" spans="7:13" x14ac:dyDescent="0.25">
      <c r="G252" s="137"/>
      <c r="L252" s="75"/>
      <c r="M252" s="141"/>
    </row>
    <row r="253" spans="7:13" x14ac:dyDescent="0.25">
      <c r="G253" s="137"/>
      <c r="L253" s="75"/>
      <c r="M253" s="141"/>
    </row>
    <row r="254" spans="7:13" x14ac:dyDescent="0.25">
      <c r="G254" s="137"/>
      <c r="L254" s="75"/>
      <c r="M254" s="141"/>
    </row>
    <row r="255" spans="7:13" x14ac:dyDescent="0.25">
      <c r="G255" s="137"/>
      <c r="L255" s="75"/>
      <c r="M255" s="141"/>
    </row>
    <row r="256" spans="7:13" x14ac:dyDescent="0.25">
      <c r="G256" s="137"/>
      <c r="L256" s="75"/>
      <c r="M256" s="141"/>
    </row>
    <row r="257" spans="7:13" x14ac:dyDescent="0.25">
      <c r="G257" s="137"/>
      <c r="L257" s="75"/>
      <c r="M257" s="141"/>
    </row>
    <row r="258" spans="7:13" x14ac:dyDescent="0.25">
      <c r="G258" s="137"/>
      <c r="L258" s="75"/>
      <c r="M258" s="141"/>
    </row>
    <row r="259" spans="7:13" x14ac:dyDescent="0.25">
      <c r="G259" s="137"/>
      <c r="L259" s="75"/>
      <c r="M259" s="141"/>
    </row>
    <row r="260" spans="7:13" x14ac:dyDescent="0.25">
      <c r="G260" s="137"/>
      <c r="L260" s="75"/>
      <c r="M260" s="141"/>
    </row>
  </sheetData>
  <sheetProtection algorithmName="SHA-512" hashValue="8EnC4XgnFv1rdJu5ig0kbbDB4LL18u27s2R+ifzyCawjz3vyiGvtfZv6RoEbqwtj5arjIbOp5qE+4rgdsVKetA==" saltValue="wKtlbYiPQTYUbK/O7DG3rw==" spinCount="100000" sheet="1"/>
  <mergeCells count="13">
    <mergeCell ref="C13:K13"/>
    <mergeCell ref="C7:K7"/>
    <mergeCell ref="C8:K8"/>
    <mergeCell ref="C9:K9"/>
    <mergeCell ref="C10:K10"/>
    <mergeCell ref="C11:K11"/>
    <mergeCell ref="C25:K25"/>
    <mergeCell ref="C14:K14"/>
    <mergeCell ref="C16:K16"/>
    <mergeCell ref="C19:K19"/>
    <mergeCell ref="C20:K20"/>
    <mergeCell ref="C22:K22"/>
    <mergeCell ref="C23:K23"/>
  </mergeCells>
  <pageMargins left="0.7" right="0.7" top="0.75" bottom="0.75" header="0.3" footer="0.3"/>
  <pageSetup paperSize="9" scale="92" orientation="portrait"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Črešnjice 2 faza</vt:lpstr>
      <vt:lpstr>Črešnjice 3 faza</vt:lpstr>
      <vt:lpstr>Hišni priključki</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vinko</dc:creator>
  <cp:lastModifiedBy>Vilma Zupančič</cp:lastModifiedBy>
  <cp:lastPrinted>2022-06-30T07:58:13Z</cp:lastPrinted>
  <dcterms:created xsi:type="dcterms:W3CDTF">2000-06-09T14:07:04Z</dcterms:created>
  <dcterms:modified xsi:type="dcterms:W3CDTF">2022-06-30T08:30:33Z</dcterms:modified>
</cp:coreProperties>
</file>